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90" yWindow="75" windowWidth="15255" windowHeight="11400" activeTab="1"/>
  </bookViews>
  <sheets>
    <sheet name="Notes" sheetId="3" r:id="rId1"/>
    <sheet name="Needs" sheetId="1" r:id="rId2"/>
    <sheet name="LookupTables" sheetId="2" r:id="rId3"/>
    <sheet name="Sheet1" sheetId="4" r:id="rId4"/>
    <sheet name="Scraped" sheetId="6" r:id="rId5"/>
  </sheets>
  <externalReferences>
    <externalReference r:id="rId6"/>
  </externalReferences>
  <definedNames>
    <definedName name="Driver">LookupTables!$E$7:$E$11</definedName>
    <definedName name="PJM_Area">LookupTables!$F$7:$F$9</definedName>
    <definedName name="Result" localSheetId="0">[1]LookupTables!$C$7:$C$9</definedName>
    <definedName name="Result">LookupTables!$C$7:$C$9</definedName>
    <definedName name="Status" localSheetId="0">[1]LookupTables!$B$7:$B$9</definedName>
    <definedName name="Status">LookupTables!$B$7:$B$10</definedName>
    <definedName name="Units" localSheetId="0">[1]LookupTables!$D$7:$D$8</definedName>
    <definedName name="Units">LookupTables!$D$7:$D$8</definedName>
  </definedNames>
  <calcPr calcId="145621"/>
</workbook>
</file>

<file path=xl/calcChain.xml><?xml version="1.0" encoding="utf-8"?>
<calcChain xmlns="http://schemas.openxmlformats.org/spreadsheetml/2006/main">
  <c r="B205" i="1" l="1"/>
  <c r="B90" i="1" l="1"/>
  <c r="B181" i="1"/>
  <c r="B182" i="1"/>
  <c r="B183" i="1"/>
  <c r="B184" i="1"/>
  <c r="B191" i="1"/>
  <c r="B198" i="1"/>
  <c r="B199" i="1"/>
  <c r="B200" i="1"/>
  <c r="B201" i="1"/>
  <c r="B202" i="1"/>
  <c r="B203" i="1"/>
  <c r="B204" i="1"/>
  <c r="B77" i="1"/>
  <c r="B78" i="1"/>
  <c r="B79" i="1"/>
  <c r="B80" i="1"/>
  <c r="B93" i="1"/>
  <c r="B94" i="1"/>
  <c r="B95" i="1"/>
  <c r="B96" i="1"/>
  <c r="B97" i="1"/>
  <c r="B98" i="1"/>
  <c r="B99" i="1"/>
  <c r="B241" i="1" l="1"/>
  <c r="M7" i="6" l="1"/>
  <c r="M112" i="6"/>
  <c r="M146" i="6"/>
  <c r="M145" i="6"/>
  <c r="B239" i="1" l="1"/>
  <c r="B240" i="1"/>
  <c r="B236" i="1"/>
  <c r="B237" i="1"/>
  <c r="B238" i="1"/>
  <c r="B190" i="1" l="1"/>
  <c r="B180" i="1" l="1"/>
  <c r="B142" i="1" l="1"/>
  <c r="B306" i="1"/>
  <c r="B282" i="1"/>
  <c r="B281" i="1"/>
  <c r="B235" i="1"/>
  <c r="B112" i="1"/>
  <c r="B113" i="1"/>
  <c r="B114" i="1"/>
  <c r="B115" i="1"/>
  <c r="B116" i="1"/>
  <c r="B117" i="1"/>
  <c r="B118" i="1"/>
  <c r="B119" i="1"/>
  <c r="B120" i="1"/>
  <c r="B111" i="1"/>
  <c r="B103" i="1"/>
  <c r="B104" i="1"/>
  <c r="B105" i="1"/>
  <c r="B106" i="1"/>
  <c r="B107" i="1"/>
  <c r="B108" i="1"/>
  <c r="B109" i="1"/>
  <c r="B110" i="1"/>
  <c r="B121" i="1"/>
  <c r="B102" i="1"/>
  <c r="B146" i="1" l="1"/>
  <c r="B147" i="1"/>
  <c r="B148" i="1"/>
  <c r="B149" i="1"/>
  <c r="B145" i="1"/>
  <c r="B137" i="1"/>
  <c r="B138" i="1"/>
  <c r="B139" i="1"/>
  <c r="B140" i="1"/>
  <c r="B141" i="1"/>
  <c r="B143" i="1"/>
  <c r="B144" i="1"/>
  <c r="B126" i="1"/>
  <c r="B127" i="1"/>
  <c r="B128" i="1"/>
  <c r="B129" i="1"/>
  <c r="B130" i="1"/>
  <c r="B131" i="1"/>
  <c r="B132" i="1"/>
  <c r="B133" i="1"/>
  <c r="B134" i="1"/>
  <c r="B135" i="1"/>
  <c r="B136" i="1"/>
  <c r="B125" i="1"/>
  <c r="B150" i="1"/>
  <c r="B151" i="1"/>
  <c r="B152" i="1"/>
  <c r="B153" i="1"/>
  <c r="B154" i="1"/>
  <c r="B155" i="1"/>
  <c r="B156" i="1"/>
  <c r="B157" i="1"/>
  <c r="B158" i="1"/>
  <c r="B159" i="1"/>
  <c r="B160" i="1"/>
  <c r="B161" i="1"/>
  <c r="B162" i="1"/>
  <c r="B163" i="1"/>
  <c r="B164" i="1"/>
  <c r="B165" i="1"/>
  <c r="B166" i="1"/>
  <c r="B167" i="1"/>
  <c r="B168" i="1"/>
  <c r="B169" i="1"/>
  <c r="B170" i="1"/>
  <c r="B171" i="1"/>
  <c r="B172" i="1"/>
  <c r="B173" i="1"/>
  <c r="B123" i="1" l="1"/>
  <c r="B234" i="1"/>
  <c r="B249" i="1"/>
  <c r="B250" i="1"/>
  <c r="B251" i="1"/>
  <c r="B252" i="1"/>
  <c r="B253" i="1"/>
  <c r="B254" i="1"/>
  <c r="B248" i="1"/>
  <c r="B247" i="1"/>
  <c r="B196" i="1"/>
  <c r="B197" i="1"/>
  <c r="B195" i="1"/>
  <c r="B189" i="1"/>
  <c r="B186" i="1"/>
  <c r="B187" i="1"/>
  <c r="B188" i="1"/>
  <c r="B185" i="1"/>
  <c r="B122" i="1"/>
  <c r="B124" i="1"/>
  <c r="B176" i="1"/>
  <c r="B175" i="1"/>
  <c r="B100" i="1"/>
  <c r="B101" i="1"/>
  <c r="B91" i="1"/>
  <c r="B92" i="1"/>
  <c r="B89" i="1"/>
  <c r="B88" i="1"/>
  <c r="B82" i="1"/>
  <c r="B83" i="1"/>
  <c r="B84" i="1"/>
  <c r="B85" i="1"/>
  <c r="B86" i="1"/>
  <c r="B87" i="1"/>
  <c r="B81" i="1"/>
  <c r="B73" i="1"/>
  <c r="B74" i="1"/>
  <c r="B75" i="1"/>
  <c r="B76" i="1"/>
  <c r="B72" i="1"/>
  <c r="B229" i="1" l="1"/>
  <c r="B230" i="1"/>
  <c r="B231" i="1"/>
  <c r="B232" i="1"/>
  <c r="B233" i="1"/>
  <c r="B228" i="1"/>
  <c r="B174" i="1"/>
  <c r="B206" i="1" l="1"/>
  <c r="B207" i="1"/>
  <c r="B208" i="1"/>
  <c r="B209" i="1"/>
  <c r="B210" i="1"/>
  <c r="B211" i="1"/>
  <c r="B212" i="1"/>
  <c r="B213" i="1"/>
  <c r="B214" i="1"/>
  <c r="B215" i="1"/>
  <c r="B216" i="1"/>
  <c r="B217" i="1"/>
  <c r="B218" i="1"/>
  <c r="B219" i="1"/>
  <c r="B220" i="1"/>
  <c r="B221" i="1"/>
  <c r="B222" i="1"/>
  <c r="B223" i="1"/>
  <c r="B224" i="1"/>
  <c r="B225" i="1"/>
  <c r="B226" i="1"/>
  <c r="B227" i="1"/>
  <c r="B28" i="1"/>
  <c r="B29" i="1"/>
  <c r="B30" i="1"/>
  <c r="B31" i="1"/>
  <c r="B32" i="1"/>
  <c r="B33" i="1"/>
  <c r="B34" i="1"/>
  <c r="B35" i="1"/>
  <c r="B8" i="1"/>
  <c r="B9" i="1"/>
  <c r="B10" i="1"/>
  <c r="B11" i="1"/>
  <c r="B12" i="1"/>
  <c r="B13" i="1"/>
  <c r="B14" i="1"/>
  <c r="B15" i="1"/>
  <c r="B39" i="1"/>
  <c r="B40" i="1"/>
  <c r="B41" i="1"/>
  <c r="B42" i="1"/>
  <c r="B43" i="1"/>
  <c r="B44" i="1"/>
  <c r="B45" i="1"/>
  <c r="B46" i="1"/>
  <c r="B47" i="1"/>
  <c r="B48" i="1"/>
  <c r="B49" i="1"/>
  <c r="B50" i="1"/>
  <c r="B51" i="1"/>
  <c r="B52" i="1"/>
  <c r="B53" i="1"/>
  <c r="B54" i="1"/>
  <c r="B55" i="1"/>
  <c r="B16" i="1"/>
  <c r="B17" i="1"/>
  <c r="B18" i="1"/>
  <c r="B56" i="1"/>
  <c r="B57" i="1"/>
  <c r="B59" i="1"/>
  <c r="B60" i="1"/>
  <c r="B61" i="1"/>
  <c r="B62" i="1"/>
  <c r="B63" i="1"/>
  <c r="B64" i="1"/>
  <c r="B65" i="1"/>
  <c r="B19" i="1"/>
  <c r="B20" i="1"/>
  <c r="B21" i="1"/>
  <c r="B22" i="1"/>
  <c r="B23" i="1"/>
  <c r="B24" i="1"/>
  <c r="B25" i="1"/>
  <c r="B26" i="1"/>
  <c r="B27" i="1"/>
  <c r="B36" i="1"/>
  <c r="B37" i="1"/>
  <c r="B38" i="1"/>
  <c r="B58" i="1"/>
  <c r="B66" i="1"/>
  <c r="B67" i="1"/>
  <c r="B68" i="1"/>
  <c r="B69" i="1"/>
  <c r="B70" i="1"/>
  <c r="B71" i="1"/>
  <c r="B177" i="1"/>
  <c r="B178" i="1"/>
  <c r="B179"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3" i="1"/>
  <c r="B284" i="1"/>
  <c r="B285" i="1"/>
  <c r="B286" i="1"/>
  <c r="B287" i="1"/>
  <c r="B288" i="1"/>
  <c r="B289" i="1"/>
  <c r="B290" i="1"/>
  <c r="B291" i="1"/>
  <c r="B292" i="1"/>
  <c r="B293" i="1"/>
  <c r="B294" i="1"/>
  <c r="B295" i="1"/>
  <c r="B296" i="1"/>
  <c r="B297" i="1"/>
  <c r="B298" i="1"/>
  <c r="B299" i="1"/>
  <c r="B300" i="1"/>
  <c r="B301" i="1"/>
  <c r="B302" i="1"/>
  <c r="B303" i="1"/>
  <c r="B304" i="1"/>
  <c r="B305" i="1"/>
  <c r="B3" i="1"/>
  <c r="B4" i="1"/>
  <c r="B5" i="1"/>
  <c r="B6" i="1"/>
  <c r="B7" i="1"/>
  <c r="B242" i="1"/>
  <c r="B243" i="1"/>
  <c r="B244" i="1"/>
  <c r="B245" i="1"/>
  <c r="B246" i="1"/>
  <c r="B192" i="1"/>
  <c r="B193" i="1"/>
  <c r="B194" i="1"/>
</calcChain>
</file>

<file path=xl/comments1.xml><?xml version="1.0" encoding="utf-8"?>
<comments xmlns="http://schemas.openxmlformats.org/spreadsheetml/2006/main">
  <authors>
    <author>Farmer, Lawrence</author>
  </authors>
  <commentList>
    <comment ref="B16" authorId="0">
      <text>
        <r>
          <rPr>
            <b/>
            <sz val="9"/>
            <color indexed="81"/>
            <rFont val="Tahoma"/>
            <family val="2"/>
          </rPr>
          <t>Farmer, Lawrence:</t>
        </r>
        <r>
          <rPr>
            <sz val="9"/>
            <color indexed="81"/>
            <rFont val="Tahoma"/>
            <family val="2"/>
          </rPr>
          <t xml:space="preserve">
Distinguish between withdrawing the project vs. withdrawing the need.</t>
        </r>
      </text>
    </comment>
  </commentList>
</comments>
</file>

<file path=xl/sharedStrings.xml><?xml version="1.0" encoding="utf-8"?>
<sst xmlns="http://schemas.openxmlformats.org/spreadsheetml/2006/main" count="1850" uniqueCount="932">
  <si>
    <t>Need Number</t>
  </si>
  <si>
    <t>TO</t>
  </si>
  <si>
    <t>Year</t>
  </si>
  <si>
    <t>Solution</t>
  </si>
  <si>
    <t>Status</t>
  </si>
  <si>
    <t>Do No Harm Analysis</t>
  </si>
  <si>
    <t>Local Plan Posted</t>
  </si>
  <si>
    <t>JCPL-2018-001</t>
  </si>
  <si>
    <t>JCPL-2018-002</t>
  </si>
  <si>
    <t>JCPL-2018-003</t>
  </si>
  <si>
    <t>JCPL-2018-004</t>
  </si>
  <si>
    <t>JCPL-2018-005</t>
  </si>
  <si>
    <t>ME-2018-001</t>
  </si>
  <si>
    <t>ME-2018-002</t>
  </si>
  <si>
    <t>ME-2018-003</t>
  </si>
  <si>
    <t>ME-2018-004</t>
  </si>
  <si>
    <t>ME-2018-005</t>
  </si>
  <si>
    <t>ME-2018-006</t>
  </si>
  <si>
    <t>ME-2018-007</t>
  </si>
  <si>
    <t>ME-2018-008</t>
  </si>
  <si>
    <t>ME-2018-009</t>
  </si>
  <si>
    <t>ME-2018-010</t>
  </si>
  <si>
    <t>ME-2018-011</t>
  </si>
  <si>
    <t>ME-2018-012</t>
  </si>
  <si>
    <t>AEP-2018-IM005</t>
  </si>
  <si>
    <t>AEP-2018-IM007</t>
  </si>
  <si>
    <t>AEP-2018-IM008</t>
  </si>
  <si>
    <t>AEP-2018-IM010</t>
  </si>
  <si>
    <t>AEP-2018-IM012</t>
  </si>
  <si>
    <t>AEP-2018-IM014</t>
  </si>
  <si>
    <t>ME-2018-020</t>
  </si>
  <si>
    <t>Presentation Date</t>
  </si>
  <si>
    <t>Upgrade ID</t>
  </si>
  <si>
    <t>S1761</t>
  </si>
  <si>
    <t>S1762</t>
  </si>
  <si>
    <t>S1763</t>
  </si>
  <si>
    <t>S1764</t>
  </si>
  <si>
    <t>S1765</t>
  </si>
  <si>
    <t>S1766</t>
  </si>
  <si>
    <t>S1767</t>
  </si>
  <si>
    <t>S1768</t>
  </si>
  <si>
    <t>ME-2018-013</t>
  </si>
  <si>
    <t>ME-2018-014</t>
  </si>
  <si>
    <t>ME-2018-015</t>
  </si>
  <si>
    <t>ME-2018-016</t>
  </si>
  <si>
    <t>ME-2018-017</t>
  </si>
  <si>
    <t>ME-2018-018</t>
  </si>
  <si>
    <t>ME-2018-019</t>
  </si>
  <si>
    <t>ME-2018-021</t>
  </si>
  <si>
    <t>PN-2018-001</t>
  </si>
  <si>
    <t>s1769</t>
  </si>
  <si>
    <t>PN-2018-002</t>
  </si>
  <si>
    <t>s1770</t>
  </si>
  <si>
    <t>PN-2018-003</t>
  </si>
  <si>
    <t>s1771</t>
  </si>
  <si>
    <t>PN-2018-004</t>
  </si>
  <si>
    <t>s1772</t>
  </si>
  <si>
    <t>PN-2018-005</t>
  </si>
  <si>
    <t>s1773</t>
  </si>
  <si>
    <t>PN-2018-006</t>
  </si>
  <si>
    <t>s1774</t>
  </si>
  <si>
    <t>PN-2018-007</t>
  </si>
  <si>
    <t>s1775</t>
  </si>
  <si>
    <t>PN-2018-008</t>
  </si>
  <si>
    <t>s1776</t>
  </si>
  <si>
    <t>PN-2018-009</t>
  </si>
  <si>
    <t>s1777</t>
  </si>
  <si>
    <t>PN-2018-010</t>
  </si>
  <si>
    <t>s1778</t>
  </si>
  <si>
    <t>PN-2018-011</t>
  </si>
  <si>
    <t>s1779</t>
  </si>
  <si>
    <t>PN-2018-012</t>
  </si>
  <si>
    <t>s1780</t>
  </si>
  <si>
    <t>PN-2018-013</t>
  </si>
  <si>
    <t>s1781</t>
  </si>
  <si>
    <t>PN-2018-014</t>
  </si>
  <si>
    <t>PN-2018-015</t>
  </si>
  <si>
    <t>PN-2018-016</t>
  </si>
  <si>
    <t>PSEG-2018-001</t>
  </si>
  <si>
    <t>S1752</t>
  </si>
  <si>
    <t>PSEG-2018-002</t>
  </si>
  <si>
    <t>S1753</t>
  </si>
  <si>
    <t>PSEG-2018-003</t>
  </si>
  <si>
    <t>PSEG-2018-004</t>
  </si>
  <si>
    <t>PSEG-2018-005</t>
  </si>
  <si>
    <t>PSEG-2018-006</t>
  </si>
  <si>
    <t>PSEG-2018-007</t>
  </si>
  <si>
    <t>ACE-2018-0001</t>
  </si>
  <si>
    <t>ACE-2018-0002</t>
  </si>
  <si>
    <t>ACE-2018-0003</t>
  </si>
  <si>
    <t>ACE-2018-0004</t>
  </si>
  <si>
    <t>ACE-2018-0005</t>
  </si>
  <si>
    <t>DPL-2018-0001</t>
  </si>
  <si>
    <t>DPL-2018-0002</t>
  </si>
  <si>
    <t>DPL-2018-0003</t>
  </si>
  <si>
    <t>DPL-2018-0004</t>
  </si>
  <si>
    <t>DPL-2018-0005</t>
  </si>
  <si>
    <t>COMED-2018-0001</t>
  </si>
  <si>
    <t>COMED-2018-0002</t>
  </si>
  <si>
    <t>COMED-2018-0003</t>
  </si>
  <si>
    <t>no issue</t>
  </si>
  <si>
    <t>N/A</t>
  </si>
  <si>
    <t>AEP-2018-IM002</t>
  </si>
  <si>
    <t>AEP-2018-IM004</t>
  </si>
  <si>
    <t>AEP-2018-AP001</t>
  </si>
  <si>
    <t>AEP-2018-AP002</t>
  </si>
  <si>
    <t>AEP-2018-AP003</t>
  </si>
  <si>
    <t>AEP-2018-AP004</t>
  </si>
  <si>
    <t>AEP-2018-AP005</t>
  </si>
  <si>
    <t>AEP-2018-AP006</t>
  </si>
  <si>
    <t>AEP-2018-AP007</t>
  </si>
  <si>
    <t>AEP-2018-AP008</t>
  </si>
  <si>
    <t>AEP-2018-OH001</t>
  </si>
  <si>
    <t>AEP-2018-OH002</t>
  </si>
  <si>
    <t>AEP-2018-OH003</t>
  </si>
  <si>
    <t>AEP-2018-OH004</t>
  </si>
  <si>
    <t>AEP-2018-OH005</t>
  </si>
  <si>
    <t>AEP-2018-OH006</t>
  </si>
  <si>
    <t>AEP-2018-OH007</t>
  </si>
  <si>
    <t>AEP-2018-OH008</t>
  </si>
  <si>
    <t>AEP-2018-OH009</t>
  </si>
  <si>
    <t>AEP-2018-AP009</t>
  </si>
  <si>
    <t>AEP-2018-AP010</t>
  </si>
  <si>
    <t>AEP-2018-AP011</t>
  </si>
  <si>
    <t>AEP-2018-AP012</t>
  </si>
  <si>
    <t>AEP-2018-AP013</t>
  </si>
  <si>
    <t>AEP-2018-AP014</t>
  </si>
  <si>
    <t>AEP-2018-AP015</t>
  </si>
  <si>
    <t>AEP-2018-AP016</t>
  </si>
  <si>
    <t>AEP-2018-AP017</t>
  </si>
  <si>
    <t>AEP-2018-AP018</t>
  </si>
  <si>
    <t>AEP-2018-AP019</t>
  </si>
  <si>
    <t>AEP-2018-AP020</t>
  </si>
  <si>
    <t>Req</t>
  </si>
  <si>
    <t>Result</t>
  </si>
  <si>
    <t>Issue</t>
  </si>
  <si>
    <t>Bad</t>
  </si>
  <si>
    <t>Good</t>
  </si>
  <si>
    <t>DOM-2018-0001</t>
  </si>
  <si>
    <t>DOM-2018-0002</t>
  </si>
  <si>
    <t>DOM-2018-0004</t>
  </si>
  <si>
    <t>DOM-2018-0005</t>
  </si>
  <si>
    <t>DOM-2018-0006</t>
  </si>
  <si>
    <t>DOM-2018-0007</t>
  </si>
  <si>
    <t>DOM-2018-0008</t>
  </si>
  <si>
    <t>DOM-2018-0009</t>
  </si>
  <si>
    <t>DOM-2018-0010</t>
  </si>
  <si>
    <t>DOM-2018-0011</t>
  </si>
  <si>
    <t>DOM-2018-0012</t>
  </si>
  <si>
    <t>DOM-2018-0013</t>
  </si>
  <si>
    <t>DOM-2018-0015</t>
  </si>
  <si>
    <t>DOM-2018-0016</t>
  </si>
  <si>
    <t>DOM-2018-0017</t>
  </si>
  <si>
    <t>DOM-2018-0018</t>
  </si>
  <si>
    <t>DOM-2018-0019</t>
  </si>
  <si>
    <t>DOM-2018-0020</t>
  </si>
  <si>
    <t>DOM-2018-0022</t>
  </si>
  <si>
    <t>DOM-2018-0023</t>
  </si>
  <si>
    <t>DOM-2018-0024</t>
  </si>
  <si>
    <t>DOM-2019-0001</t>
  </si>
  <si>
    <t>Problem Statement</t>
  </si>
  <si>
    <t>Customer Service</t>
  </si>
  <si>
    <t>DEV Distribution has submitted a request to serve a new datacenter campus in Loudoun County with total load in excess of 100MW.  Customer requests service by 9/1/2020.  DEV Distribution does not have adequate distribution facilities to serve this customer load request.</t>
  </si>
  <si>
    <t>MW</t>
  </si>
  <si>
    <t>ODEC has submitted a delivery point request south of Fredericksburg to serve 10 year projected residential, commercial and industrial growth totaling over 30 MW. Customer requests service by 8/1/2019. 
ODEC does not have adequate distribution facilities to serve this customer load request.</t>
  </si>
  <si>
    <t>DEV Distribution has submitted a DP Request for a new substation (Opal) to accommodate two proposed datacenters in the Remington area and general load growth in the Rt. 17/Rt. 29 intersection area.  The new substation will have an ultimate projected load less than 100 MVA.  Requested in-service date is 07/15/2021.</t>
  </si>
  <si>
    <t>DEV Distribution has submitted a DP Request to add a 2nd distribution transformer at Cannon Branch Substation in Prince William County.  This transformer will support datacenter load growth in the area. Requested in-service date is 11/15/2019.</t>
  </si>
  <si>
    <t>NOVEC has submitted a DP Request for a new substation (Gant) to accommodate a new datacenter campus in Loudoun County with a total load in excess of 100 MW.  Requested in-service date is 11/01/2019.</t>
  </si>
  <si>
    <t>NOVEC has submitted a DP Request for a new substation (Innovation) to accommodate a new datacenter campus in Prince William County with a total load in excess of 100 MW.  Requested in-service date is 08/15/2019.</t>
  </si>
  <si>
    <t>DEV Distribution has submitted a DP Request for a new substation (Cumulus) to accommodate a new datacenter campus in Loudoun County with a total load in excess of 100 MW.  Requested in-service date is 10/15/2019.</t>
  </si>
  <si>
    <t>DEV Distribution has submitted a DP Request to add a 2nd distribution transformer at Davis Drive Substation in Loudoun County.  The station loading is projected to exceed 100 MW by 2020. Requested in-service date is 11/15/2019.</t>
  </si>
  <si>
    <t>DEV Distribution has submitted a DP Request to add a 2nd distribution transformer at Shellhorn Substation in Loudoun County. The new transformer is being driven by projections that normal load on the existing Shellhorn transformer will exceed 84 MVA in 2020. Requested in-service date is 03/31/2020.</t>
  </si>
  <si>
    <t>DEV Distribution has submitted a DP Request for a new substation (Nimbus) to accommodate a new datacenter campus in Loudoun County with a total load in excess of 100 MW.  Requested in-service date is 11/15/2022.</t>
  </si>
  <si>
    <t>DEV Distribution has submitted a DP Request to add a 5th distribution transformer at Beaumeade Substation in Loudoun County. The new transformer is being driven by projections that normal load at Beaumeade will be near 255 MW in 2020. Requested in-service date is 03/31/2020.</t>
  </si>
  <si>
    <t>DEV Distribution has submitted a DP Request for a new substation (DTC) to accommodate a new datacenter campus in Loudoun County with a total load in excess of 100 MW.  Requested in-service date is 11/15/2021.</t>
  </si>
  <si>
    <t>DEV Distribution has identified the need to install a third distribution transformer at Midlothian substation. The station load growth will call for a mobile transformer for a transformer contingency by winter 2020. By winter 2022 the transformer contingency will result in unserved load greater than the capacity of the mobile transformer. Requested in-service date is 11/15/2019.</t>
  </si>
  <si>
    <t>DENC Distribution has submitted a request for a new substation (Kingsboro) to serve two new customers located in Edgecombe County, North Carolina.   DENC Distribution does not have distribution facilities in the area to serve this customer load request.  The two customers request service, one by 7/1/2019 and the other by 1/15/2020.</t>
  </si>
  <si>
    <t>DEV Distribution has submitted a request for a new substation (Lucky Hill) to accommodate a new datacenter campus in Fauquier County with a total load in excess of 100 MW.  Requested in-service date is Sept 15, 2020.</t>
  </si>
  <si>
    <t>DEV has submitted a DP Request for a new substation (Sandlot) to accommodate the expansion of a manufacturing plant in the City of Manassas with a total load in excess of 100 MW.  Requested in-service date is 10/15/2019.</t>
  </si>
  <si>
    <t>DEV Distribution has submitted a DP Request for a new substation (Genito). DEV has received load requests in Chesterfield County with a total load of 36MVA. One development request is in the area of Genito Place, west of Hwy 288 and north of Genito Road, another request is also in the close proximity. All existing substations are remote from the new developments and do not have adequate capacity.  Requested in-service date is 05/15/2020.</t>
  </si>
  <si>
    <t>MVA</t>
  </si>
  <si>
    <t>DEV Distribution has submitted a DP Request to add a 4th distribution transformer at BECO Substation in Loudoun County. The new transformer is being driven by data center growth and projections of normal summer load at BECO near 226 MW in 2020. Requested in-service date is 05/16/2020.</t>
  </si>
  <si>
    <t>DEV Distribution has identified the need to install a second distribution transformer at Greenwich substation. The station load growth has caused a transformer contingency to exceed the capacity of field switching plus a mobile transformer. Requested in-service date is 10/15/2019.</t>
  </si>
  <si>
    <t>DEV Distribution has submitted a DP request to serve a new substation (Buttermilk) in Loudoun County with total load in excess of 100MW.  Customer requests service by 12/30/2020.</t>
  </si>
  <si>
    <t>ODEC has submitted a request on behalf of Community EC (COMM) for a new Delivery Point (Copeland) at Suffolk, VA, to support future load growth in the area. The customer requests service by May 1, 2019.</t>
  </si>
  <si>
    <t>Validation Values</t>
  </si>
  <si>
    <t>Driver</t>
  </si>
  <si>
    <t>Operational Flexibility and Efficiency</t>
  </si>
  <si>
    <t>Need Mtg</t>
  </si>
  <si>
    <t>Solution Mtg</t>
  </si>
  <si>
    <t>Units</t>
  </si>
  <si>
    <t>Equipment Material Condition, Performance and Risk</t>
  </si>
  <si>
    <t>Infrastructure Resilience</t>
  </si>
  <si>
    <t>Other</t>
  </si>
  <si>
    <t>Analysis Comments</t>
  </si>
  <si>
    <t>Withdrawn</t>
  </si>
  <si>
    <t>Free form comments related to the data and analysis</t>
  </si>
  <si>
    <t>Date the Local Plan is posted</t>
  </si>
  <si>
    <t>To request an upgrade ID, provide the information indicated in the blacking headings</t>
  </si>
  <si>
    <t>Indicate whether a particular type of analysis is needed and the status/outcome of the analysis.</t>
  </si>
  <si>
    <t>Date that the recommended solution is posted.</t>
  </si>
  <si>
    <t>Recommended Solution</t>
  </si>
  <si>
    <t>This is to allow tracking of data collection. Ideally, data will be provided when the proposed solution is communicated to PJM. If data is missing, incomplete or incorrect, indicate a date of latest interactionand the status. If particular data is not needed, indicate that as well. Analysis should not begin until all required data is obtained.</t>
  </si>
  <si>
    <t>Do No Harm Data</t>
  </si>
  <si>
    <t>Date that PJM was notified that project/need was withdrawn</t>
  </si>
  <si>
    <t>Withdraw Date</t>
  </si>
  <si>
    <t>Date the proposed solutions was first presented</t>
  </si>
  <si>
    <t>Solution Mtg.</t>
  </si>
  <si>
    <t>Date the need was first presented</t>
  </si>
  <si>
    <t>Need Mtg.</t>
  </si>
  <si>
    <t>Auto-populated (extracted from the Need Number)</t>
  </si>
  <si>
    <t>Use the number assigned by the TO</t>
  </si>
  <si>
    <t>In particular, feedback is needed for the drop-down menus.</t>
  </si>
  <si>
    <t>This sheet is intended to assist the Transmission Planning department in tracking supplemental projects through the M-3 process. It is a work-in-progress. Comments and suggestions are welcome and encouraged. The ultimate goal is to migrate this information to a database so please keep this in mind as you work with this sheet.</t>
  </si>
  <si>
    <t>Usage Notes</t>
  </si>
  <si>
    <t>Please do not make changes without coordinating with the rest of the department.</t>
  </si>
  <si>
    <t>Local Plan Submission Posted</t>
  </si>
  <si>
    <t>ATSI-2019-050</t>
  </si>
  <si>
    <t>DOM-2019-0002</t>
  </si>
  <si>
    <t>DOM-2019-0003</t>
  </si>
  <si>
    <t>DOM-2019-0004</t>
  </si>
  <si>
    <t>DOM-2019-0005</t>
  </si>
  <si>
    <t>DOM-2019-0006</t>
  </si>
  <si>
    <t>DOM-2019-0007</t>
  </si>
  <si>
    <t>AEP-2018-OH030</t>
  </si>
  <si>
    <t>AEP-2018-OH031</t>
  </si>
  <si>
    <t>AEP-2018-OH032</t>
  </si>
  <si>
    <t>AEP-2018-OH033</t>
  </si>
  <si>
    <t>AEP-2018-OH020</t>
  </si>
  <si>
    <t>AEP-2018-OH021</t>
  </si>
  <si>
    <t>AEP-2018-OH022</t>
  </si>
  <si>
    <t>AEP-2018-OH023</t>
  </si>
  <si>
    <t>AEP-2018-OH024</t>
  </si>
  <si>
    <t>AEP-2018-OH025</t>
  </si>
  <si>
    <t>AEP-2018-OH026</t>
  </si>
  <si>
    <t>AEP-2018-OH027</t>
  </si>
  <si>
    <t>AEP-2018-OH028</t>
  </si>
  <si>
    <t>AEP-2018-OH029</t>
  </si>
  <si>
    <t>AEP-2018-OH010</t>
  </si>
  <si>
    <t>AEP-2018-OH011</t>
  </si>
  <si>
    <t>AEP-2018-OH012</t>
  </si>
  <si>
    <t>AEP-2018-OH013</t>
  </si>
  <si>
    <t>AEP-2018-OH014</t>
  </si>
  <si>
    <t>AEP-2018-OH015</t>
  </si>
  <si>
    <t>AEP-2018-OH016</t>
  </si>
  <si>
    <t>AEP-2018-OH017</t>
  </si>
  <si>
    <t>AEP-2018-OH018</t>
  </si>
  <si>
    <t>AEP-2018-OH019</t>
  </si>
  <si>
    <t>AEP-2018-IM017</t>
  </si>
  <si>
    <t>AEP-2018-IM018</t>
  </si>
  <si>
    <t>AEP-2018-IM019</t>
  </si>
  <si>
    <t>AEP-2019-AP001</t>
  </si>
  <si>
    <t>AEP-2019-AP002</t>
  </si>
  <si>
    <t>AEP-2019-AP003</t>
  </si>
  <si>
    <t>AEP-2019-AP004</t>
  </si>
  <si>
    <t>AEP-2019-AP005</t>
  </si>
  <si>
    <t>AEP-2019-IM001</t>
  </si>
  <si>
    <t>AEP-2019-IM002</t>
  </si>
  <si>
    <t>AEP-2019-IM003</t>
  </si>
  <si>
    <t>AEP-2019-IM004</t>
  </si>
  <si>
    <t>AEP-2019-IM005</t>
  </si>
  <si>
    <t>AEP-2019-IM006</t>
  </si>
  <si>
    <t>AEP-2019-IM007</t>
  </si>
  <si>
    <t>AEP-2019-IM008</t>
  </si>
  <si>
    <t>AEP-2019-OH001</t>
  </si>
  <si>
    <t>AEP-2019-OH002</t>
  </si>
  <si>
    <t>AEP-2019-OH003</t>
  </si>
  <si>
    <t>APS-2019-001</t>
  </si>
  <si>
    <t>APS-2019-002</t>
  </si>
  <si>
    <t>ATSI-2019-051</t>
  </si>
  <si>
    <t>ATSI-2019-052</t>
  </si>
  <si>
    <t>ATSI-2018-021</t>
  </si>
  <si>
    <t>ATSI-2018-023</t>
  </si>
  <si>
    <t>Dayton-2019-002</t>
  </si>
  <si>
    <t>Dayton-2019-003</t>
  </si>
  <si>
    <t>Dayton-2019-004</t>
  </si>
  <si>
    <t>Dayton-2019-005</t>
  </si>
  <si>
    <t>Dayton-2019-006</t>
  </si>
  <si>
    <t>EKPC-2019-001</t>
  </si>
  <si>
    <t>EKPC-2019-002</t>
  </si>
  <si>
    <t>EKPC-2019-003</t>
  </si>
  <si>
    <t>EKPC-2019-004</t>
  </si>
  <si>
    <t>EKPC-2019-005</t>
  </si>
  <si>
    <t>EKPC-2019-006</t>
  </si>
  <si>
    <t>EKPC-2019-007</t>
  </si>
  <si>
    <t>DOM-2019-0008</t>
  </si>
  <si>
    <t>ATSI-2019-022</t>
  </si>
  <si>
    <t>Transmission Line / Substation Locations</t>
  </si>
  <si>
    <t>Existing Conductor Rating (SN / SE)</t>
  </si>
  <si>
    <t>Limiting Terminal Equipment</t>
  </si>
  <si>
    <t>Allen Junction-Vulcan 138 kV Line</t>
  </si>
  <si>
    <t>290 / 325</t>
  </si>
  <si>
    <t>290 / 346</t>
  </si>
  <si>
    <t>Line Relay, Substation Conductor / Drops</t>
  </si>
  <si>
    <t>Avery 138 / 69 kV Substation</t>
  </si>
  <si>
    <t>153 / 153</t>
  </si>
  <si>
    <t>177 / 177</t>
  </si>
  <si>
    <t>Relay, Substation Conductor / Drops, Disconnect Switches</t>
  </si>
  <si>
    <t>Bayshore-GM Powertrain 138 kV Line</t>
  </si>
  <si>
    <t>278 / 342</t>
  </si>
  <si>
    <t>278 / 343</t>
  </si>
  <si>
    <t>Line Relay</t>
  </si>
  <si>
    <t>Bayshore-Jeep 138 kV Line</t>
  </si>
  <si>
    <t>297 / 326</t>
  </si>
  <si>
    <t>297 / 365</t>
  </si>
  <si>
    <t>Blue Jacket-Kirby 138 kV Line</t>
  </si>
  <si>
    <t>218 / 269</t>
  </si>
  <si>
    <t>278 / 339</t>
  </si>
  <si>
    <t>External Company Equipment</t>
  </si>
  <si>
    <t>Carlisle-Gates 138 kV Line</t>
  </si>
  <si>
    <t>196 / 210</t>
  </si>
  <si>
    <t>233 / 282</t>
  </si>
  <si>
    <t>Line Relay, Wave-trap, Substation Conductor / Drops</t>
  </si>
  <si>
    <t>Cedar Street-New Castle 138 kV Line</t>
  </si>
  <si>
    <t>294 / 350</t>
  </si>
  <si>
    <t>370 / 452</t>
  </si>
  <si>
    <t>Line Relay, CT, Circuit Breaker, Substation Conductor / Drops, Disconnect Switches</t>
  </si>
  <si>
    <t>East Akron-West Ravenna 138 kV Line</t>
  </si>
  <si>
    <t>176 / 229</t>
  </si>
  <si>
    <t>200 / 242</t>
  </si>
  <si>
    <t>Substation Conductor / Drops</t>
  </si>
  <si>
    <t>GM Defiance-Richland #1 138 kV Line</t>
  </si>
  <si>
    <t>216 / 229</t>
  </si>
  <si>
    <t>216 / 264</t>
  </si>
  <si>
    <t>GM Defiance-Richland #2 138 kV Line</t>
  </si>
  <si>
    <t>Greenfield-New Departure 138 kV Line</t>
  </si>
  <si>
    <t>153 / 199</t>
  </si>
  <si>
    <t>Hanna-West Ravenna 138 kV Line</t>
  </si>
  <si>
    <t>295 / 369</t>
  </si>
  <si>
    <t>324 / 395</t>
  </si>
  <si>
    <t>Hoytdale-Maple 138 kV Line</t>
  </si>
  <si>
    <t>278 / 332</t>
  </si>
  <si>
    <t>Wave-trap</t>
  </si>
  <si>
    <t>Hyatt-Tangy 345 kV Line</t>
  </si>
  <si>
    <t>971 / 971</t>
  </si>
  <si>
    <t>1560 / 1900</t>
  </si>
  <si>
    <t>Ivanhoe-Mahoningside 138 kV Line</t>
  </si>
  <si>
    <t>196 / 222</t>
  </si>
  <si>
    <t>Ivanhoe-Packard 138 kV Line</t>
  </si>
  <si>
    <t>Line Relay, Wave-trap</t>
  </si>
  <si>
    <t>Jennings-LTV West Q-12 138 kV Line</t>
  </si>
  <si>
    <t>43 / 43</t>
  </si>
  <si>
    <t>256 / 262</t>
  </si>
  <si>
    <t>Line Relay, CT, Circuit Breaker</t>
  </si>
  <si>
    <t>Jennings-LTV West Q-14 138 kV Line</t>
  </si>
  <si>
    <t>Kirby-Tangy 138 kV Line</t>
  </si>
  <si>
    <t>265 / 273</t>
  </si>
  <si>
    <t>Midway-Levis Park 138 kV Line</t>
  </si>
  <si>
    <t>278 / 286</t>
  </si>
  <si>
    <t>308 / 376</t>
  </si>
  <si>
    <t>Midway-Napoleon 138 kV Line</t>
  </si>
  <si>
    <t>161 / 179</t>
  </si>
  <si>
    <t>161 / 194</t>
  </si>
  <si>
    <t>Meter</t>
  </si>
  <si>
    <t>Salt Springs-Riverbend 138 kV Line</t>
  </si>
  <si>
    <t>223 / 223</t>
  </si>
  <si>
    <t>Line Relay, CT, Substation Conductor / Drops</t>
  </si>
  <si>
    <t>Star-Wadsworth Muni 138 kV Line</t>
  </si>
  <si>
    <t>221 / 262</t>
  </si>
  <si>
    <t>West Akron-Babb 138 kV Line</t>
  </si>
  <si>
    <t>190 / 223</t>
  </si>
  <si>
    <t>ATSI-2019-026</t>
  </si>
  <si>
    <t>ATSI-2019-027</t>
  </si>
  <si>
    <t>ATSI-2019-028</t>
  </si>
  <si>
    <t>ATSI-2019-029</t>
  </si>
  <si>
    <t>ATSI-2019-030</t>
  </si>
  <si>
    <t>ATSI-2019-031</t>
  </si>
  <si>
    <t>ATSI-2019-032</t>
  </si>
  <si>
    <t>ATSI-2019-033</t>
  </si>
  <si>
    <t>ATSI-2019-034</t>
  </si>
  <si>
    <t>ATSI-2019-035</t>
  </si>
  <si>
    <t>ATSI-2019-036</t>
  </si>
  <si>
    <t>ATSI-2019-037</t>
  </si>
  <si>
    <t>ATSI-2019-038</t>
  </si>
  <si>
    <t>ATSI-2019-039</t>
  </si>
  <si>
    <t>ATSI-2019-040</t>
  </si>
  <si>
    <t>ATSI-2019-041</t>
  </si>
  <si>
    <t>ATSI-2019-042</t>
  </si>
  <si>
    <t>ATSI-2019-043</t>
  </si>
  <si>
    <t>ATSI-2019-044</t>
  </si>
  <si>
    <t>ATSI-2019-045</t>
  </si>
  <si>
    <t>ATSI-2019-046</t>
  </si>
  <si>
    <t>ATSI-2019-047</t>
  </si>
  <si>
    <t>ATSI-2019-048</t>
  </si>
  <si>
    <t>ATSI-2019-049</t>
  </si>
  <si>
    <t>Existing Line Rating (SN / SE)</t>
  </si>
  <si>
    <t>Need</t>
  </si>
  <si>
    <t>ATSI-2019-001</t>
  </si>
  <si>
    <t>ATSI-2019-002</t>
  </si>
  <si>
    <t>ATSI-2019-003</t>
  </si>
  <si>
    <t>ATSI-2019-004</t>
  </si>
  <si>
    <t>ATSI-2019-005</t>
  </si>
  <si>
    <t>ATSI-2019-006</t>
  </si>
  <si>
    <t>ATSI-2019-007</t>
  </si>
  <si>
    <t>ATSI-2019-008</t>
  </si>
  <si>
    <t>ATSI-2019-009</t>
  </si>
  <si>
    <t>ATSI-2019-010</t>
  </si>
  <si>
    <t>ATSI-2019-011</t>
  </si>
  <si>
    <t>ATSI-2019-012</t>
  </si>
  <si>
    <t>ATSI-2019-013</t>
  </si>
  <si>
    <t>ATSI-2019-014</t>
  </si>
  <si>
    <t>ATSI-2019-015</t>
  </si>
  <si>
    <t>ATSI-2019-016</t>
  </si>
  <si>
    <t>ATSI-2019-017</t>
  </si>
  <si>
    <t>ATSI-2019-019</t>
  </si>
  <si>
    <t>ATSI-2019-020</t>
  </si>
  <si>
    <t>ATSI-2019-021</t>
  </si>
  <si>
    <t>ATSI-2019-023</t>
  </si>
  <si>
    <t>ATSI-2019-024</t>
  </si>
  <si>
    <t>ATSI-2019-025</t>
  </si>
  <si>
    <t>ATSI-2018-001</t>
  </si>
  <si>
    <t>ATSI-2018-002</t>
  </si>
  <si>
    <t>ATSI-2018-003</t>
  </si>
  <si>
    <t>ATSI-2018-004</t>
  </si>
  <si>
    <t>ATSI-2018-005</t>
  </si>
  <si>
    <t>ATSI-2018-006</t>
  </si>
  <si>
    <t>ATSI-2018-007</t>
  </si>
  <si>
    <t>ATSI-2018-008</t>
  </si>
  <si>
    <t>ATSI-2018-009</t>
  </si>
  <si>
    <t>ATSI-2018-020</t>
  </si>
  <si>
    <t>ATSI-2018-010</t>
  </si>
  <si>
    <t>ATSI-2018-011</t>
  </si>
  <si>
    <t>ATSI-2018-012</t>
  </si>
  <si>
    <t>ATSI-2018-013</t>
  </si>
  <si>
    <t>ATSI-2018-014</t>
  </si>
  <si>
    <t>ATSI-2018-015</t>
  </si>
  <si>
    <t>ATSI-2018-016</t>
  </si>
  <si>
    <t>ATSI-2018-017</t>
  </si>
  <si>
    <t>ATSI-2018-018</t>
  </si>
  <si>
    <t>ATSI-2018-019</t>
  </si>
  <si>
    <t>ATSI-2018-022</t>
  </si>
  <si>
    <t>DOM-2019-0009</t>
  </si>
  <si>
    <t>PE-2019-0001</t>
  </si>
  <si>
    <t>PSEG-2019-0001</t>
  </si>
  <si>
    <t>ATSI-2019-018</t>
  </si>
  <si>
    <t>PE-2019-0002</t>
  </si>
  <si>
    <t>S1787</t>
  </si>
  <si>
    <t>S1788</t>
  </si>
  <si>
    <t>DUQ-2019-001</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</si>
  <si>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t>
  </si>
  <si>
    <t>Kimberly 69 kV Area The Kimberly 69 kV substation is served from a 3.6 mile radial transmission line from Salt Springs 138 / 69 kV substation with 19 MW and 5, 500 customers at risk. Additionally, the contingency loss of the nearby Berlin Lake-Boardman 69 kV line results in the loss of approximately 46 MW and 12,500 customers at four (4) transmission service points.</t>
  </si>
  <si>
    <t>West Akron 138 kV Substation One (1) 138 kV Oil Circuit Breaker (OCB) breaker (B1) at West Akron, lightning arresters and associated switches, and CCVTs are showing degrading performance, increasing maintenance, age (30 years), and obsolescence of equipment and spare parts.</t>
  </si>
  <si>
    <t>Cloverdale 69 kV Substation Assessment The electromechanical relays and communication equipment at the 69 kV Cloverdale substation have been identified to be prone to misoperation. The disconnect switches have operation difficulty and are greater than 40 years of age. The 69 kV Bus PTs are nearing end of life with increased risk of failure.</t>
  </si>
  <si>
    <t>New Customer Connection - A customer requested 69 kV service for load of approximately 10 MVA near the Medina-Medina industries 69 kV line.</t>
  </si>
  <si>
    <t>AEP-2018-IM009</t>
  </si>
  <si>
    <t>Dayton-2019-007</t>
  </si>
  <si>
    <t>NP</t>
  </si>
  <si>
    <t>Selected Solution Posted</t>
  </si>
  <si>
    <t>DOM-2019-0011</t>
  </si>
  <si>
    <t>DOM-2019-0012</t>
  </si>
  <si>
    <t>DOM-2019-0013</t>
  </si>
  <si>
    <t>DOM-2019-0014</t>
  </si>
  <si>
    <t>DOM-2019-0016</t>
  </si>
  <si>
    <t>DEV Distribution has submitted a DP request to add a 3rd distribution transformer at Winterpock Substation. The station load growth has caused a transformer contingency to exceed the capacity of field switching plus a mobile transformer. Requested in-service date is 09/15/2020.</t>
  </si>
  <si>
    <t>DEV Distribution has submitted a DP request to add a second distribution transformer at Rockville Substation in Goochland County This transformer will support residential and commercial load growth in the area. Requested in-service date is 06/15/2020.</t>
  </si>
  <si>
    <t>DEV Distribution has submitted a DP Request to add a 2nd, 84 MVA distribution transformer at Cumulus Substation in Loudoun County. The new transformer is being driven by projections that load on the initial Cumulus transformer will exceed mobile transformer capability in 2020. Requested in-service date is 10/15/2020.</t>
  </si>
  <si>
    <t>DEV Distribution has submitted a DP Request for a new substation (Lockridge) to support a new datacenter campus in Loudoun County with a total load in excess of 100 MW.  The new station will also support existing data center load in the immediate area.  Requested in-service date is 09/30/2021.</t>
  </si>
  <si>
    <t>DEV Distribution has submitted a DP Request to add a 3rd, 84 MVA distribution transformer at Pacific Substation in Loudoun County. The new transformer is being driven by continued load growth in the area and contingency loading for loss of one of the existing two transformers. Requested in-service date is 04/01/2020.</t>
  </si>
  <si>
    <t>NOVEC has submitted a DP Request for a new substation (Perimeter) to support a new datacenter campus in Loudoun County with a total load less than 100 MW; however NOVEC is developing a proposal for a second data center adjacent to Perimeter that will drive the projected load above 100 MW.  Requested in-service date is 12/01/2020.</t>
  </si>
  <si>
    <t>DEV Distribution has submitted a DP Request for a new substation (Relocation Road) to support a new datacenter campus in Loudoun County with a total load in excess of 100 MW.  The new station will also support existing data center load in the immediate area.  Requested in-service date is 11/15/2021.</t>
  </si>
  <si>
    <t>DEV Distribution has submitted a DP Request to add a second 138/13.2kV distribution transformer at Clifton Forge Substation in Alleghany county.  This transformer will support residential and commercial load growth.  Requested in-service date is 06/15/2019.</t>
  </si>
  <si>
    <t>DEV Distribution has submitted a DP Request for a new substation (Paragon Park) to support a new datacenter campus in Loudoun County with a total load in excess of 100 MW.  The new station will also support existing data center load in the immediate area.  Requested in-service date is 04/01/2021.</t>
  </si>
  <si>
    <t>DEV Distribution has submitted a DP Request to add a 3rd, 84 MVA distribution transformer at Poland Road Substation in Loudoun County. The new transformer is being driven by continued load growth in the area and contingency loading for loss of one of the existing two transformers. Requested in-service date is 10/15/2020.</t>
  </si>
  <si>
    <t>DEV Distribution has submitted a DP Request for a new substation (Burkeville) to support commercial and industrial load growth in Nottoway County.  Requested in-service date is 09/15/2020.</t>
  </si>
  <si>
    <t>Chesterfield Tx#9 is a 224MVA 230/115kV transformer originally manufactured by North American in 1990. This transformer is being identified for replacement based on the results of Dominion’s transformer health assessment (THA) process.  Detailed drivers are:
* Age
* Reduced BIL ratings (1 level)
* Transformers previously manufactured by Federal Pacific/North
* American are considered highly suspect due to previous transformer failures
* THA score less than 80</t>
  </si>
  <si>
    <t>Equipment Condition:
Peninsula Tx#4 is a 224MVA 230/115kV transformer. This transformer is being identified for replacement based on the results of Dominion’s transformer health assessment (THA) process. Detailed drivers are:
* Age
* Reduced BIL ratings (1 level)
* THA score less than 80
Operational Flexibility: 
Peninsula 230/115kV network Tx, a distribution 230/34.5kV Tx, 230kV Line #288 (Peninsula to Yorktown), and Line #2004 (Peninsula to Shellbank) all share a single 230kV tie breaker. Fault on Line #288 trip both transformers, and fault on either transformer trip Line #288 and interrupt network flow. Breaker Failure contingency result in loss of all the 230kV at Peninsula and the two 230kV lines.</t>
  </si>
  <si>
    <t>DEV Distribution has submitted a DP Request to replace their existing transmission to distribution transformer at Remington Substation in Fauquier County with a higher capacity bank to meet customer load. Requested in-service date is 11/15/2019.</t>
  </si>
  <si>
    <t xml:space="preserve">New and existing industrial load growth in the area west of the Cincinnati/Northern Kentucky International Airport is predicted to exceed the capacity of the local distribution system. An additional 40MWs is requested. </t>
  </si>
  <si>
    <t>Needs</t>
  </si>
  <si>
    <t xml:space="preserve">Amazon Prime Air has requested distribution service (13kV) for a new air hub to be located at the Cincinnati/Northern Kentucky International Airport. Initial demand is projected to be 30 MW with phased growth to 80 MW. </t>
  </si>
  <si>
    <t>Engineering</t>
  </si>
  <si>
    <t xml:space="preserve">Midway - Napoleon 69 kV Line Reconductor * Rebuild/reconductor existing Midway - Napoleon 69 kV Line with 477 ACSR. * Existing conductor is 4/0 ACSR. Midway 69 kV Substation - Terminal equipment to be replaced includes: * Replace 69kV breaker B6876, disconnect switches, line CVT, line trap, line tuner, and associated relaying. Napoleon 69 kV Substation - Terminal equipment to be replaced includes: * Disconnect switches, line CVT, line trap, line tuner, and associated relaying. * Existing line rating:   53 MVA SN / 64 MVA SE * New line rating:  100 MVA SN / 120 MVA SE </t>
  </si>
  <si>
    <t xml:space="preserve">Midway-Napoleon 69 kV Condition Assessment (Approximately 11 miles) * Identified obsolete and deteriorated equipment. * 42-52 year old construction; poor inspection results, 60 % rejection rate. * Approximately 8 repair records over the past 5 years; increasing trend. * 4/0 ACSR conductor </t>
  </si>
  <si>
    <t>44 - 45</t>
  </si>
  <si>
    <t xml:space="preserve">Canal-Maysville 69 kV Line * Rebuild/reconductor ~1.5 miles of the existing Canal-Maysville 69 kV Line with 336 ACSR (existing conductor 336 ACSR and 3/0 ACSR) * Replace line switches A-234 and A-235 Greenville 69 kV Substation - Terminal equipment to be replaced includes: * Substation conductor * Existing line rating:  47 MVA SN / 56 MVA SE * New line rating:  80 MVA SN / 96 MVA SE </t>
  </si>
  <si>
    <t xml:space="preserve">Maysville-Canal (Greenville) 69 kV Condition Assessment (Approximately 1.5 miles) * Identified obsolete and deteriorated equipment. * 61 year old construction; poor inspection results, 100 % rejection rate. * Approximately 4 repair records over the past 5 years. * Radial 69 kV transmission line with 16 MWs and approximately 6,800 customer at risk. </t>
  </si>
  <si>
    <t>42 - 43</t>
  </si>
  <si>
    <t>Conceptual</t>
  </si>
  <si>
    <t xml:space="preserve">Carlisle-Wellington 69 kV Line * Rebuild/reconductor ~29 miles of the existing Carlisle-Wellington 69 kV Line with 477 ACSR (existing conductor 605 ACSR and 336 ACSR) * Replace line switches A-37, A-48, A-49, A-50, and A-70 Wellington 69 kV Substation - Terminal equipment to be replaced includes: * Circuit breaker B34 and relays and controls * Existing line rating: 76 MVA SN / 92 MVA SE * New line rating:  100 MVA SN / 121 MVA SE </t>
  </si>
  <si>
    <t xml:space="preserve">Carlisle-Wellington 69 kV Condition Assessment (Approximately 29 miles) * Identified obsolete and deteriorated equipment. * 50-75 year old construction; poor inspection results, 75 % rejection rate. * Negative outage history over past 5 years; * Approximately 29 repair records over the past 5 years; increasing trend. * Multiple transmission delivery points (9) impacted. </t>
  </si>
  <si>
    <t>40 -41</t>
  </si>
  <si>
    <t xml:space="preserve">Star-Seville (Rittman ) 69 kV Line * Rebuild/reconductor approximately 18 miles of the existing Star-Seville (Rittman) 69 kV Line with 336 ACSR (existing conductor 1/0 CU and 3/0 ACSR) Rittman 69 kV Substation - Terminal equipment to be replaced includes: * Spark gap arresters, substation conductor, and disconnect switch Star 69 kV Substation - Terminal equipment to be replaced includes: * Substation conductor * Existing line rating:  44 MVA SN / 45 MVA SE * New line rating:  76 MVA SN / 92 MVA SE </t>
  </si>
  <si>
    <t xml:space="preserve">Star-Seville (Rittman) 69 kV Condition Assessment (Approximately 18 miles) * Identified obsolete and deteriorated equipment. * 56 year old construction; poor inspection results, 82 % rejection rate. * Negative outage history over past 5 years; * Approximately 30 repair records over the past 5 years; increasing trend. * Multiple transmission delivery points (3) impacted. * Radial 69 kV transmission line with approximately 30 MWs and approximately 7,700 customer at risk. </t>
  </si>
  <si>
    <t>37 - 39</t>
  </si>
  <si>
    <t xml:space="preserve">Hanna-Newton Falls 138 kV Line * Rebuild/reconductor ~20 miles of the existing Hanna-Newton Falls 138 kV Line with 795 ACSR (existing conductor 477 ACSR and 605 ACSR) Hanna 138 kV Substation - Terminal equipment to be replaced includes: * Circuit breaker B4, CCVT's, disconnect switches, line relaying, and line metering Newton Falls 138 kV Substation - Terminal equipment to be replaced includes: * Substation conductor, disconnect switches, and line relaying * Existing line rating:  169 MVA SN / 208 MVA SE * New line rating:  275 MVA SN / 333 MVA SE </t>
  </si>
  <si>
    <t xml:space="preserve">Hanna-Newton Falls 138 kV Condition Assessment (Approximately 20 miles) * Identified obsolete and deteriorated equipment. * 62 year old construction; poor inspection results, 87 % rejection rate. * Negative outage history over past 5 years; * Approximately 45 repair records over the past 5 years; increasing trend. * Need to upgrade to current standards </t>
  </si>
  <si>
    <t>35 - 36</t>
  </si>
  <si>
    <t xml:space="preserve">Bellevue-Carriage 69 kV Line * Rebuild/reconductor ~9.7 miles of the existing Bellevue-Carriage 69 kV Line with 336 ACSR (existing conductor 3/0 ACSR, 336 ACSR and 4/0 CU); replace existing line switches at Harkness (A50 &amp; A51) and Lyme (A1 &amp; A2) substations. * Existing line rating:  45 MVA SN / 54 MVA SE * New line rating: 76 MVA SN / 92 MVA SE </t>
  </si>
  <si>
    <t xml:space="preserve">Bellevue-Carriage 69 kV Condition Assessment (Approximately 13 miles) * Identified obsolete and deteriorated equipment. * 48 year old construction; poor inspection results, 62 % rejection rate. * Negative outage history over past 5 years; * Approximately 9 repair records over the past 5 years; increasing trend. * Sections of older 3/0 CU conductor. * Multiple transmission delivery points (7) impacted. * Need to upgrade to current standards </t>
  </si>
  <si>
    <t>33 - 34</t>
  </si>
  <si>
    <t xml:space="preserve">Bingham-Cardington (Schaff) 69 kV Line * Rebuild/reconductor ~15 miles of the existing Bingham-Cardington (Schaff) 69 kV Line with 477 ACSR (existing conductor 3/0 ACSR) Schaff 69 kV Substation - Terminal equipment to be replaced includes: * Substation conductor and disconnect switch * Existing line rating:  45 MVA SN / 54 MVA SE * New line rating:  100 MVA SN / 121 MVA SE </t>
  </si>
  <si>
    <t xml:space="preserve">Bingham-Cardington (Schaff) 69 kV Condition Assessment (Approx. 15 miles) * Identified obsolete and deteriorated equipment. * 45-62 year old construction; poor inspection results, 92 % rejection rate. * Negative outage history over past 5 years; * Approximately 10 repair records over the past 5 years; increasing trend. * Need to upgrade to current standards </t>
  </si>
  <si>
    <t>31 - 32</t>
  </si>
  <si>
    <t xml:space="preserve">Ravenna-West Ravenna #1 69 kV Line * Rehab existing ~4.1 miles of the Ravenna-West Ravenna #1 69 kV Line (Existing 605 ACSR conductor not changing) Ravenna 69 kV Substation - Terminal equipment to be replaced includes: * Disconnect switches and transfer switches (due to condition) * Existing line rating:  82 MVA SN / 103 MVA SE * New line rating:  100 MVA SN /121 MVA SE </t>
  </si>
  <si>
    <t xml:space="preserve">Ravenna-West Ravenna #1 69 kV Condition Assessment (Approx. 4 miles) * Identified obsolete and deteriorated equipment. * 50 year old construction; poor inspection results, 94 % rejection rate. * Negative outage history over past 5 years; * Approximately 21 repair records over the past 5 years; increasing trend. * Need to upgrade to current standards </t>
  </si>
  <si>
    <t>29 - 30</t>
  </si>
  <si>
    <t xml:space="preserve">Hanville-Wellington-Stueben 69 kV Line * Rebuild/reconductor ~26 miles of the existing Hanville-Wellington 69 kV Line with 477 ACSR (existing conductor 336 ACSR and 3/0 ACSR) Wellington 69 kV Substation - Terminal equipment to be replaced includes: * Substation conductor and disconnect switches * Existing line rating:   33 MVA SN / 33 MVA SE * New line rating:  100 MVA SN / 121 MVA SE </t>
  </si>
  <si>
    <t xml:space="preserve">Wellington-Hanville-Steuben 69 kV Condition Assessment (Approx. 33 miles) * Identified obsolete and deteriorated equipment. * 50 to 56 year old construction; poor inspection results. * Negative outage history over past 5 years; * Previous radial line (now networked) with 5 distribution delivery points. * Approximately 13 repair records over the past 5 years; increasing trend. * Multiple transmission delivery points (5) impacted. * Need to upgrade to current standards </t>
  </si>
  <si>
    <t>27 - 28</t>
  </si>
  <si>
    <t xml:space="preserve">Abbe-Medina 69 kV Line Rebuild * Rebuild/reconductor the existing Abbe-Medina 69 kV line with 477 ACSR; existing conductor is mixed with 477 ACSR, 336 ACSR, 1/0 CU, and 3/0 ACSR conductors. Abbe 69 kV Substation - Terminal equipment to be replaced includes: * Substation conductor and disconnect switch Columbia 69 kV Substation - Terminal equipment to be replaced includes: * Substation conductor and disconnect switches Medina 69 kV Substation - Terminal equipment to be replaced includes: * Substation conductor and breaker B1 bypass and disconnect switch * Existing line rating:   45 MVA SN / 46 MVA SE * New line rating:  100 MVA SN / 121 MVA SE * Rebuild/reconductor approximately 1 mile existing Medina Industries 69 kV line using 477 ACSR; shared structure with Abbe-Medina 69 kV Line for ~1 mile; existing conductor is mixed 1/0 CU and 3/0 ACSR. * Line portion from Shawville-Columbia ( ~ 7.5 miles) was rebuilt in 2014 and will not be included in this rebuild. </t>
  </si>
  <si>
    <t xml:space="preserve">Abbe-Medina 69 kV Condition Assessment (Approx. 30 miles) * Identified obsolete and deteriorated equipment. * 62 year old construction; poor inspection results. * Negative outage history over past 5 years. * Approximately 17 repair records over the past 5 years; increasing trend . * Multiple transmission delivery points (8) impacted. * Need to upgrade to current standards </t>
  </si>
  <si>
    <t>25 - 26</t>
  </si>
  <si>
    <t xml:space="preserve">Ironville - Citgo 69 kV Line Rebuild * Rebuild/reconductor existing radial Ironville - Citgo 69 kV Line with 477 ACSR and replace line switches A6648, A6791, A6792, A6793, and A6647. * Existing conductor is 336 ACSR. * Existing line rating:   79 MVA SN / 95 MVA SE * New line rating:  100 MVA SN / 120 MVA SE </t>
  </si>
  <si>
    <t xml:space="preserve">Ironville-Citgo 69 kV Condition Assessment (Approximately 4 miles) Line Condition Rebuild / Replacement * Identified obsolete and deteriorated equipment. * 60-68 year old construction; poor inspection results, 89 % rejection rate. * Approximately 2 repair records over the past 5 years. * Multiple transmission delivery points (3) impacted; back-up source to (4) transmission delivery points. </t>
  </si>
  <si>
    <t>23 - 24</t>
  </si>
  <si>
    <t>20 - 22</t>
  </si>
  <si>
    <t xml:space="preserve">NLMK 138/69 kV Substation Rebuild Project * Retire existing NLMK 1M and 2M substations and network the existing NLMK 69 kV system with the Masury-Sharon 69 kV line * Install a loop structure at the Masury tap and rebuild the segment of line from the tap to the 2M substation as double circuit 336 ACSR (0.8 miles) * Replace existing NLMK 138/69 kV 1M substation with new a 138/69 kV substation * 3-138 kV breakers in a straight bus configuration (1-Line and 2-transformer breakers) * 2-138/69 kV transformers (134 MVA) * Six (6) breaker 69 kV ring bus * New control building * Re-configure existing 69 kV lines around NLMK * Masury-NLMK 69 kV Line:  57 MVA SN / 73 MVA SE * Sharon-NLMK 69 kV Line:  57 MVA SN / 73 MVA SE * Install revenue metering * Add a 138 kV breaker at Crossland for the Crossland-NLMK 138 kV Line * Upgrade 69 kV relays at Masury and Sharon substations </t>
  </si>
  <si>
    <t xml:space="preserve">NLMK 69 kV Load At Risk * Reduce the amount of local load loss under contingency conditions. * Loss of Crossland-NLMK 138 kV line * Results in loss of approximately 58 MWs of load. Or * Masury 69 kV bus fault * Results in potential local voltage collapse of the Masury 69 kV area * Equipment Material Condition, Performance and Risk * NLMK 69 kV system cable trenches are deteriorated and in need of replacement * 69 kV breakers in need of replacement (bus-tie breaker has already failed) * NLMK 138/69 kV transformer # 6 and # 12 are aged (&gt; 50 years) and not standard design. * Transformer #6 has elevated gas levels. * Existing 69 kV transmission line conductor around NLMK is corroded and deteriorated with multiple splice locations. * Need to upgrade to current standards </t>
  </si>
  <si>
    <t>16 - 19</t>
  </si>
  <si>
    <t xml:space="preserve">Zelienople Normally Open Switch Addition * Install one normally closed SCADA controlled switch on the Maple-Zelienople 69 kV Line * Install one normally open SCADA controlled switch to connect the Zelienople 69 kV load to the Maple-Frisco 69 kV Line under emergency or maintenance conditions. </t>
  </si>
  <si>
    <t xml:space="preserve">Zelienople 69 kV Area Load At Risk * Outage of the Zelienople circuit results in loss of 16.6 MW and 3,762 customers * Radial line exposure is 1.2 miles * Line has experienced 2 sustained outages in the past 5 years </t>
  </si>
  <si>
    <t>14 - 15</t>
  </si>
  <si>
    <t xml:space="preserve">Frisco-Maple #1 and #2 69 kV Line Upgrades FRISCO Substation * Install new relay panels on B4 breaker and line exit. * Upgrade 336.4 ACSR substation conductor * Replace disconnect switches MAPLE Substation * Install new relay panels on B118 breaker and line exit. * Upgrade 336.4 ACSR substation conductor at Maple * Replace disconnect switches * Replace Breaker B118 (due to age and condition) * Existing Frisco-Maple #1 69 kV Line rating:  72 MVA SN / 72 MVA SE * New Frisco-Maple #1 69 kV Line rating:  80 MVA SN / 96 MVA SE * Existing Frisco-Maple #2 69 kV Line rating:  62 MVA SN / 62 MVA SE * New Frisco-Maple #1 69 kV Line rating:  80 MVA SN / 96 MVA SE </t>
  </si>
  <si>
    <t xml:space="preserve">Frisco-Maple # 1 and #2 69 kV line Terminal Equipment * Mitigate PJM issued PCLLRWs / Pre-contingency switching orders, eight times, for thermal concerns on the 69 kV system under contingency conditions. * Loss of the New Castle-Hoytdale #1 and New Castle-Hoytdale #2 138 kV lines. * Results in potential thermal loading greater than 100% on the Frisco-Maple #1 69 kV line or potential thermal loading on the Frisco-Maple #2 69 kV line depending on system conditions. </t>
  </si>
  <si>
    <t xml:space="preserve">Northfield and Juniper 138 kV Bus Upgrades NORTHFIELD 138 kV Substation - Terminal equipment to be replaced include: * Replace bus relaying, disconnect switches, VT's, CCVT's, breakers (B18, B20, B21), and arresters, for Northfield 138 kV Bus 2 and Bus 4. JUNIPER 138 kV Substation - Terminal equipment to be replaced include: * Replace bus relaying, disconnect switches, CCVT's, breakers (B25 and B27), and arresters for Juniper Bus 1. </t>
  </si>
  <si>
    <t xml:space="preserve">Northfield 138 kV Bus 2 and Bus 4 * Deteriorated bushings and insulators, increased failure risks * Reliability issues, EM relaying mis-operations Juniper 138 kV Bus 1 * Deteriorated bushings and insulators, increased failure risks * Reliability issues, EM relaying mis-operations </t>
  </si>
  <si>
    <t xml:space="preserve">Beaver #1 and Beaver #2 345/138 kV Transformer Replacement * Replace existing Beaver #1 345/138/13.2 kV transformer (350 MVA) with new 345/138 kV transformer (448 MVA) * Replace existing Beaver #2 345/138/13.2 kV transformer (350 MVA) with new 345/138 kV transformer (448 MVA) * Install new 138/13.2 kV transformer (14MVA) and breaker for power to station service at Beaver * Install new 138/13.2 kV transformer (14MVA) and breaker for power to station service at West Lorain Generation Beaver Substation - Terminal equipment to be replaced include: * Replace disconnect switches, VT's, CCVT's, and associated relaying. </t>
  </si>
  <si>
    <t xml:space="preserve">Beaver 345 / 138 / 13.2 kV 392 MVA #1 Transformer * Oil Pump issues and maintenance * Increased failure probability * Aging/deteriorating bushings Beaver 345 / 138 / 13.2 kV 392 MVA #2 Transformer * Oil Pump issues and maintenance * Increased failure probability * Aging/deteriorating bushings </t>
  </si>
  <si>
    <t xml:space="preserve">New Castle #7 138/69 kV Transformer Replacement * Replace existing New Castle #7 138/69/4.2 kV transformer (125 MVA) with new 138/69 kV transformer (134 MVA). * Replace existing 69 kV breaker (B32). * Install new 69/4.2 kV transformer (15 MVA) and a 69 kV circuit breaker in existing 69 kV transformer position for generation station service. </t>
  </si>
  <si>
    <t xml:space="preserve">New Castle 138 / 69 kV 75 MVA #7 Transformer * Oil Leaks/moisture ingress * Aging/deteriorating bushings * Increased failure risk New Castle 69 kV Circuit Breaker B32 * Mechanism issues * Aging/deteriorating bushings * Spare part availability/vendor support limitations * New breaker will offer improved transformer protection </t>
  </si>
  <si>
    <t xml:space="preserve">Fox 345/138 kV #5 Transformer Replacement * Replace existing Fox #5 345/138 kV transformer (224 MVA) with a new 345/138 kV transformer (280 MVA). Fox Substation - Terminal equipment to be replaced includes: * 138kV circuit breaker Q5, substation conductor, CCVT, and associated relaying. </t>
  </si>
  <si>
    <t xml:space="preserve">Fox 345 / 138 kV 224 MVA #5 Transformer * Oil Pump/cooler maintenance * Aging/deteriorating bushings * Increased failure risk Fox 138 kV Circuit Breaker Q5 * Mechanism issues * Aging/deteriorating bushings * Spare part availability/vendor support limitations * Negative impact on equipment health (transformer) </t>
  </si>
  <si>
    <t xml:space="preserve">Avon 345/138 kV #91 Transformer (29 years old) Replacement * Replace existing Avon #91 345/138 kV transformer (448 MVA) with  a new 345/138 kV transformer (560 MVA) Avon Substation - Terminal equipment to be replaced include: * Substation conductor </t>
  </si>
  <si>
    <t xml:space="preserve">Avon 345 / 138 kV 448 MVA #91 Transformer * Transformer is gassing at an increasing rate * Oil condition is degraded * Leaks - Not cost effective to repair * Severe loading history * Cooler condition is degraded </t>
  </si>
  <si>
    <t xml:space="preserve">Install a 138kV feeder from Garver substation to the customer. This 3rd feeder has enough capacity to allow full production or safe shutdown of the plant without the loss of equipment. This will also allow planned maintenance or emergent work to be preformed at Todhunter substation without the need to wait for a plant shutdown, benefitting all customers. Scope: Build 1.2 mile, 138kV, 301MVA feeder on an existing Duke right of way to the customerâ€™s property. Install two 138kV breakers and associated equipment at Garver substation. </t>
  </si>
  <si>
    <t xml:space="preserve">Large industrial customer (200+ MW) is supplied by two 138 kV circuits. The circuits are fed from Todhunter on shared towers. Planned maintenance work on each circuit will require extended outages. The customer is at risk of complete interruption if the remaining circuit experiences an outage. Customer advises that complete interruption would have grave consequences on customer's processes potentially leading to ceasing operations (closure of plant). Customer also advises that a minimum of 75MWs is required for a safe shutdown of equipment </t>
  </si>
  <si>
    <t>Solutions</t>
  </si>
  <si>
    <t xml:space="preserve">Install a new 138kV, 3-breaker ring bus substation, Woodspoint. Install a new 138kV, 6-breaker ring bus, Aero, near Amazon Prime Hub. Install new 138kV lines from Woodspoint to Aero, and from Aero to Oakbrook. The lines will be rated at 301MVA. At AERO install four 138/13kV, 22MVA transformers. At Oakbrook install one 138/69kVA, 150MVA transformer with high side and low side breakers. </t>
  </si>
  <si>
    <t xml:space="preserve">Crosswicks and Bustleton are stations at capacity. There is a need for additional capacity in the area. Crosswicks serves roughly 14,900 customer and projected load of 66 MVA in 2024. Bustleton serves roughly 16,400 customers and projected load of 77 MVA in 2024. Station capacity for each station is 60 MVA. </t>
  </si>
  <si>
    <t xml:space="preserve">New 69kV Substation at Texas Ave * Purchase neighboring property to accommodate construction. * Install a 69kV bus with two (2) 69/13kV transformers. * Construct a 69kV network between Ewing, Hamilton, Lawrence, and the new station. * Transfer load from nearby heavily loaded Lawrence to the new station. </t>
  </si>
  <si>
    <t xml:space="preserve">Stations around Texas Ave are at or near capacity. There is a need for additional capacity in the area. * Lawrence serves roughly 26,000 customers and 121 MVA of load. Texas Ave is a unit substation supplied by two 26kV circuits with increasing performance problems. * Over the past decade, the two 26kV supply circuits at Texas have experienced 10 extended outages and 32 momentary outages, with total duration of over 82 hours. Station equipment at Texas Ave has been in service for over 60 years. This equipment has been identified as being in poor condition and needs to be addressed. * Texas Ave serves roughly 1,000 customers and 5 MVA of load. </t>
  </si>
  <si>
    <t xml:space="preserve">New 69kV Substation in North Brunswick * Purchase property to accommodate construction. * Install a 69kV breaker-and-a-half bus with two (2) 69/13kV transformers. * Construct a 69kV network between Bennetts Lane, Brunswick, a customer substation, and the new station. * Transfer load from nearby heavily loaded Adams, Bennetts Lane, and Brunswick to the new station. * Provide for future asset condition based retirements and continued system expansion to accommodate future downtown New Brunswick load growth. </t>
  </si>
  <si>
    <t xml:space="preserve">* Stations in the New Brunswick area are at or near capacity. There is a need for additional capacity in the area. o Adams serves roughly 22,000 customers and 83 MVA of load. o Bennetts Lane serves roughly 21,000 customers and 83 MVA of load. o Brunswick serves roughly 10,000 customers and 46 MVA of load. o Station capacity for each station is 60 MVA, excluding the value of inter-station ties. </t>
  </si>
  <si>
    <t xml:space="preserve">Walnut Ave 69kV Substation * Purchase property to accommodate new construction. * Install a 69kV bus with two (2) 69/13kV transformers. * Construct a 69kV network between Front St, Springfield Rd, Vauxhall, and Walnut Ave. * Eliminate Clark substation. * Transfer load from nearby heavily loaded Aldene, Warinanco, and Westfield to the new station. * Provide for future asset condition based retirements. </t>
  </si>
  <si>
    <t xml:space="preserve">* Clark is supplied by 26kV circuits with increasing performance problems. o Over the past decade, the 26kV supply circuits have seen significant momentary and extended outages, with total duration of hundreds of hours. * Station equipment at Clark has been in service for over 60 years. This equipment has been identified as being in poor condition and needs to be addressed. The station has outdoor metal clad switchgear that has resulted in rust and leaks over time, which causes bus failures. o Clark serves roughly 2,300 customers and 16 MVA of load. * Stations around Clark are at or near capacity. There is a need for additional capacity in the area. </t>
  </si>
  <si>
    <t xml:space="preserve">Replace TR72 at Devon Install new 138kV line breaker on 138kV line 8809 at Devon Install new 138kV TR72 high side breaker </t>
  </si>
  <si>
    <t xml:space="preserve">Devon TR72 needs to be replaced due to material condition * Transformer has internal arcing * Transformer is gassing * LTC headboard is cracking and leaking oil * Increasing maintenance costs The failure of TR72 causes the outage of 138kV line 8809 </t>
  </si>
  <si>
    <t xml:space="preserve">Upgrade relay packages on * 138kV line 13505 at Elmhurst * 138kV line 13506 at Elmhurst </t>
  </si>
  <si>
    <t xml:space="preserve">Electromechnical relays on 138kV lines 13505 and 13506 at Elmhurst: * Thermally limiting the line * Does not allows real time data gathering of relay events * Replacements and spare parts are becoming scarce </t>
  </si>
  <si>
    <t xml:space="preserve">Install new 138kV line from Waterman to customer * 2.5 miles of new conductor on existing structures * 1 mile of new conductor and new structures * Four new 138kV breakers Install backup tap on 138kV line 11323 (Waterman-Haumesser Road-Glidden) * 138kV breaker will be open in the customer substation </t>
  </si>
  <si>
    <t xml:space="preserve">* New customer has requested transmission interconnection in the DeKalb area * 18MW * Customer has large motors </t>
  </si>
  <si>
    <t xml:space="preserve">Brush Wellman-Ottawa 69 kV Line Assessment * The poles and associated hardware on this line have reached end of life with 92% of the poles greater than 60 years. * Maintenance and repairs are trending upward in frequency and severity. * Four Air Break switches are obsolete and no longer supported for parts. System Performance * Over the past 5 years, the Brush Wellman-Ottawa 69 line has experienced 4 outages (3 sustained , 1 momentary). </t>
  </si>
  <si>
    <t xml:space="preserve">Coulter-Longview 69 kV Line Assessment * The poles and associated hardware on this line have reached end of life with 90% of the poles greater than 60 years. * Maintenance and repairs are trending upward in frequency and severity. * Four Air Break switches are obsolete and no longer supported for parts. * Conductor (1/0 and 2/0 Copper) dates to original construction System Performance * Over the past 5 years, the Coulter-Longview 69 kV line has experienced 10 outages (6 sustained , 4 momentary). </t>
  </si>
  <si>
    <t xml:space="preserve">New Castle 138 kV and 69 kV Substation Assessment * One (1) 138 kV OCB breaker (B166) and five (5) 69 kV OCB breakers (B32, B86, B90, B96 and B106) at New Castle are showing end of life characteristics; including deteriorated bushings, mechanism, oil leaks, and age (&gt; 30 years) with increasing maintenance and obsolescence of equipment and spare parts. Associated disconnect switches are also deteriorating with failures and operating difficulties. </t>
  </si>
  <si>
    <t xml:space="preserve">Hoytdale Substation Transformer Assessment * The existing 345 / 138 kV Hoytdale transformer #1 is showing end of service life issues; including oil leaks, moisture ingress, problematic cooling controls, unreliable gauges / annunciators, failing pumps and relays that are prone to misoperations. </t>
  </si>
  <si>
    <t xml:space="preserve">Longview 69 kV Substation Assessment * The electromechanical relays and communication equipment at the 69 kV Longview substation have been identified to be prone to misoperation. The disconnect switches have operation difficulty and the 69 kV Bus PTs are nearing end of life with increased risk of failure. </t>
  </si>
  <si>
    <t xml:space="preserve">Cloverdale 69 kV Substation Assessment The electromechanical relays and communication equipment at the 69 kV Cloverdale substation have been identified to be prone to misoperation. The disconnect switches have operation difficulty and are greater than 40 years of age. The 69 kV Bus PTs are nearing end of life with increased risk of failure. </t>
  </si>
  <si>
    <t xml:space="preserve">West Akron 138 kV Substation One (1) 138 kV Oil Circuit Breaker (OCB) breaker (B1) at West Akron, lightning arresters and associated switches, and CCVTs are showing degrading performance, increasing maintenance, age (30 years), and obsolescence of equipment and spare parts. </t>
  </si>
  <si>
    <t xml:space="preserve">Fowles - NASA Q16 138 kV Terminal Equipment * One (1) 138 kV breaker at Fowles (Q16), associated switches, relays, and CCVTs are showing degrading performance, increasing maintenance, age (60 years), and obsolescence of equipment and spare parts. </t>
  </si>
  <si>
    <t xml:space="preserve">Chamberlin 138 kV Substation * Two (2) 138 kV Oil Circuit Breaker (OCB) breakers (B86 &amp; B69) and MOAB Switch A-19 at Chamberlin are showing degrading performance, increasing maintenance, age (&gt; 30 years), and obsolescence of equipment and spare parts. </t>
  </si>
  <si>
    <t xml:space="preserve">Ashtabula 138 kV Substation Equipment and Protection * Two (2) 138 kV breakers (B143 &amp; B149), lightning arresters and associated switches, and control wiring are showing degrading performance, increasing maintenance, age (46-63 years), and obsolescence of equipment and spare parts. </t>
  </si>
  <si>
    <t xml:space="preserve">PJM Zone - ATSI *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Facility | Existing Line Rating (SN / SE) | Existing Conductor Rating (SN / SE) | Limiting Terminal Equipment | | ATSI-2019-026 | Allen Junction-Vulcan 138 kV Line | 290 / 325 | 290 / 346 | Line Relay, Substation Conductor / Drops | | ATSI-2019-027 | Avery 138 / 69 kV Substation | 153 / 153 | 177 / 177 | Relay, Substation Conductor / Drops, Disconnect Switches | | ATSI-2019-028 | Bayshore-GM Powertrain 138 kV Line | 278 / 342 | 278 / 343 | Line Relay | | ATSI-2019-029 | Bayshore-Jeep 138 kV Line | 297 / 326 | 297 / 365 | Line Relay, Substation Conductor / Drops | | ATSI-2019-030 | Blue Jacket-Kirby 138 kV Line | 218 / 269 | 278 / 339 | External Company Equipment | | ATSI-2019-031 | Carlisle-Gates 138 kV Line | 196 / 210 | 233 / 282 | Line Relay, Wave-trap, Substation Conductor / Drops | | ATSI-2019-032 | Cedar Street-New Castle 138 kV Line | 294 / 350 | 370 / 452 | Line Relay, CT, Circuit Breaker, Substation Conductor / Drops, Disconnect Switches | | ATSI-2019-033 | East Akron-West Ravenna 138 kV Line | 176 / 229 | 200 / 242 | Substation Conductor / Drops | | ATSI-2019-034 | GM Defiance-Richland #1 138 kV Line | 216 / 229 | 216 / 264 | Line Relay | | ATSI-2019-035 | GM Defiance-Richland #2 138 kV Line | 216 / 229 | 216 / 264 | Line Relay | | ATSI-2019-036 | Greenfield-New Departure 138 kV Line | 153 / 199 | 200 / 242 | Substation Conductor / Drops | | ATSI-2019-037 | Hanna-West Ravenna 138 kV Line | 295 / 369 | 324 / 395 | Substation Conductor / Drops | | ATSI-2019-038 | Hoytdale-Maple 138 kV Line | 278 / 332 | 278 / 339 | Wave-trap | | ATSI-2019-039 | Hyatt-Tangy 345 kV Line | 971 / 971 | 1560 / 1900 | External Company Equipment | | ATSI-2019-040 | Ivanhoe-Mahoningside 138 kV Line | 196 / 222 | 200 / 242 | Wave-trap | | ATSI-2019-041 | Ivanhoe-Packard 138 kV Line | 196 / 210 | 200 / 242 | Line Relay, Wave-trap | | ATSI-2019-042 | Jennings-LTV West Q-12 138 kV Line | 43 / 43 | 256 / 262 | Line Relay, CT, Circuit Breaker | | ATSI-2019-043 | Jennings-LTV West Q-14 138 kV Line | 43 / 43 | 256 / 262 | Line Relay, CT, Circuit Breaker | | ATSI-2019-044 | Kirby-Tangy 138 kV Line | 265 / 273 | 278 / 339 | Line Relay, Substation Conductor / Drops | | ATSI-2019-045 | Midway-Levis Park 138 kV Line | 278 / 286 | 308 / 376 | Line Relay, Substation Conductor / Drops | | ATSI-2019-046 | Midway-Napoleon 138 kV Line | 161 / 179 | 161 / 194 | Meter | | ATSI-2019-047 | Salt Springs-Riverbend 138 kV Line | 223 / 223 | 278 / 339 | Line Relay, CT, Substation Conductor / Drops | | ATSI-2019-048 | Star-Wadsworth Muni 138 kV Line | 221 / 262 | 233 / 282 | Substation Conductor / Drops | | ATSI-2019-049 | West Akron-Babb 138 kV Line | 190 / 223 | 200 / 242 | Line Relay, Wave-trap, Substation Conductor / Drops | </t>
  </si>
  <si>
    <t xml:space="preserve">Maple Substation 69 kV Protection * Line protection at Maple substation consists of a single relay protection scheme. A recent relay failure during a fault at a nearby substation led to delayed fault clearing and a larger number of customers affected than necessary. There is not backup relay schemes to reduce customer exposure to a similar single point of failure. </t>
  </si>
  <si>
    <t xml:space="preserve">Frisco Substation 69 kV Protection * Line protection at Frisco substation consists of a single relay protection scheme. A recent relay failure during a fault at a nearby substation led to delayed fault clearing and a larger number of customers affected than necessary. There is not backup relay schemes to reduce customer exposure to a similar single point of failure. </t>
  </si>
  <si>
    <t xml:space="preserve">Evergreen Substation 138 kV Equipment and Protection * BES bus protection is presently performed by a complex scheme that has a history of causing misoperations at other substations. The scheme uses distributed electromechanical relays to exclude a bus fault rather than detecting the bus fault directly. </t>
  </si>
  <si>
    <t xml:space="preserve">Valley &amp; Thiess 138 kV Substation Area The Valley and Thiess 138 kV substations are presently owned by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System Performance * Over the past five years, * The Chamberlin-Theiss 138 kV line has experienced five (5) outages (3 sustained, 2 momentary) * The Theiss-Valley 138 kV line has experienced one (1) outage (1 sustained, 0 momentary) * The Chamberlin-Hudson Muni 138 kV line has experienced four (4) outages (2 sustained, 2 momentary) * The Babb-Evans 138 kV line has experienced one (1) outage (1 sustained, 0 momentary) </t>
  </si>
  <si>
    <t>14 - 16</t>
  </si>
  <si>
    <t xml:space="preserve">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 </t>
  </si>
  <si>
    <t xml:space="preserve">Kimberly 69 kV Area The Kimberly 69 kV substation is served from a 3.6 mile radial transmission line from Salt Springs 138 / 69 kV substation with 19 MW and 5, 500 customers at risk. Additionally, the contingency loss of the nearby Berlin Lake-Boardman 69 kV line results in the loss of approximately 46 MW and 12,500 customers at four (4) transmission service points. </t>
  </si>
  <si>
    <t xml:space="preserve">Jackman 138 / 69 kV Area The Jackman 69 kV substation is electrically isolated from the Jackman 138 kV substation; it is sourced from Dixie 69 kV substation. The contingency loss of the Dixie-Jackman 69 kV line or a stuck breaker at Dixie substation results in the loss of approximately 43 MW and 19,000 customers at three transmission service points. * Over the past five years, the Dixie-Jackman 69 kV line has experienced approximately 1 outage (1 sustained , 0 momentary). </t>
  </si>
  <si>
    <t xml:space="preserve">Elm 138 kV Area The contingency loss of the Ivanhoe-Packard 138 kV line followed by the loss of the Niles-Niles Central Muni 138 kV line results in the loss of approximately 137 MW and 28,600 customers at six (6) transmission service points. * Over the past five years, the Ivanhoe-Packard 138 kV line has experienced approximately 2 outages (1 sustained , 1 momentary). * Over the past five years, the Niles-Niles Central Muni 138 kV line has experienced approximately 4 outages (1 sustained , 3 momentary). </t>
  </si>
  <si>
    <t xml:space="preserve">The Delaware - Tangy 138 kV Line is an ~1.0 mile tie line between FirstEnergy and AEP. The line is operated normally open and has not been closed since 2014. Failing pilot wire relays and phone line communications are near or beyond their expected service life or obsolete. </t>
  </si>
  <si>
    <t xml:space="preserve">Amherst 69 kV Area The Amherst 69 kV substation is owned by Amherst Municipality with transmission service from a tapped 69 kV transmission line. The Henrietta-Johnson 69 kV line outage (N-1) results in approximately 39 MW &amp; 9,195 customers at three transmission service points being interrupted. * Over the past five years, the Henrietta-Johnson 69 kV line has experienced approximately 21 outages (13 sustained , 8 momentary). </t>
  </si>
  <si>
    <t xml:space="preserve">Lincoln Park and Riverbend 138 kV Area Lincoln Park 138 - 23 kV substation presently serves approximately 35 MW and 5,000 customers * The loss of the Lincoln Park-Masury 138 kV line followed by the loss of the Lincoln Park-Lowellville 138 kV line (N-1-1) results in the loss of approximately 35 MW and 5,000 customers. Riverbend 138 - 23 kV substation presently serves approximately 40 MW and 9,100 customers. Additionally the Wickliffe 138 kV substation serves approximately 22 MW and 10,000 customers. * The loss of the Boardman-Wickliffe 138 kV line followed by the loss of the Riverbend-Salt Springs 138 kV line (N-1-1) results in the loss of roughly 62 MW and 19,100 customers. System Performance * Over the past 5 years, the Lincoln Park-Masury 138 kV line has experienced 1 outage (0 sustained , 1 momentary). * Over the past 5 years, the Lincoln Park-Lowellville 138 kV line has experienced 4 outages (3 sustained , 1 momentary). * Over the past 5 years, the Boardman-Wickliffe 138 kV line has experienced 2 outages (2 sustained , 0 momentary). * Over the past 5 years, the Riverbend-Salt Springs 138 kV line has experienced 1 outage (1 sustained , 0 momentary). </t>
  </si>
  <si>
    <t xml:space="preserve">Brady 138 kV Area PJM has issued PCLLRW to potentially drop 20 MW of load at Brady substation for the (N-1-1) outage of the Brady-Hanna 138 kV line and the Chamberlin-Hudson Muni 138kV line. * Post-contingency voltage at Brady drops below 0.92 p.u. under this back-feed condition from Darrow 138 / 69 kV substation. * The overall load at risk is approximately 61 MW, and the number of customers impacted is approximately 18,800. </t>
  </si>
  <si>
    <t xml:space="preserve">Black River-Shinrock 69 kV Line The Black River-Shinrock 69 kV line is approximately 24 miles long and serves five (5) transmission customers. The transmission line conductor is the limiting element. * A Black River-Shinrock 69 kV line outage (N-1) results in approximately 47 MW and 14,200 customers being interrupted. * Over the past five years, the Black River-Shinrock 69 kV line has experienced approximately 17 outages (9 sustained , 8 momentary). </t>
  </si>
  <si>
    <t xml:space="preserve">Black River 138 kV Area * Thermal constraints identified in previous Gen Queue and Gen Deliverability Studies. * Future year analysis shows potential thermal constraints. * For the loss of the Avon-Beaver #1 345 kV Line and the Avon-Beaver #2 345 kV Line results in the Charleston-Lorain 138 kV Line loading to greater than 90%. </t>
  </si>
  <si>
    <t xml:space="preserve">New Customer Connection - A customer requested 69 kV service for load of approximately 10 MVA near the Medina-Medina industries 69 kV line. </t>
  </si>
  <si>
    <t xml:space="preserve">* Tap the Delta-Wauseon 138 kV line and extend a 138 kV line (approximately 0.1 miles) to the proposed customer site (Match existing line conductor). </t>
  </si>
  <si>
    <t xml:space="preserve">New Customer Connection - A customer requested 138 kV service for load of approximately 6 MVA near the Delta-Wauseon 138 kV line. </t>
  </si>
  <si>
    <t xml:space="preserve">New customer has requested service in Chester County PA area. </t>
  </si>
  <si>
    <t xml:space="preserve">Customer load growth in the Upland area of Delaware County PA. </t>
  </si>
  <si>
    <t xml:space="preserve">* Tap the existing Fawn ? Lawson Jct 138 kV line * Install two 138 kV line switches * Install a 138 kV switch on line to customer * Construct ~1.5 miles of 138 kV line to customer substation </t>
  </si>
  <si>
    <t xml:space="preserve">* Tap the existing Pursley ? Franklin 138 kV line * Install one 138 kV line switch (Franklin side) * Install a 138 kV switch on line to customer * Construct single span of 138 kV line to customer substation </t>
  </si>
  <si>
    <t xml:space="preserve">Build a new 345/138 kV Gristmill Station cutting into the Southwest Lima - Shelby 345 kV line. Build a new 138 kV Gemini Station southeast of the City of Wapakoneta to serve the load request. Build a new 138 kV line connecting Gristmill to Gemini Stations. Build a new 138 kV line from the new 138 kV Gemini Station to existing West Moulton 138 kV Station. Rebuild the West Moulton 138 kV Station as a 4 breaker ring bus. Remove the existing City of St Marys hard tap off the Southwest Lima - West Moulton 138 kV line and bring it into West Moulton 138 kV station (~0.2 mi away). Alternative: Build a new 138 kV Gemini Station southeast of the City of Wapakoneta. Build a new 138 kV line from the new Gemini 138 kV Station to West Moulton 138 kV Station. Build a new 138 kV line from Gemini 138 kV station to existing SW Lima 138 kV Station. This alternative was not chosen due to higher costs due to the additional line mileage. </t>
  </si>
  <si>
    <t xml:space="preserve">Obligation to serve new customer load for the City of Wapakoneta. Total future load expected to be served from Gemini station is approx. 127MW. The total 127 MW future load includes an additional estimated 40MW of new load from other new potential customers at the same location. </t>
  </si>
  <si>
    <t xml:space="preserve">Rebuild the 29-mile Gable-Carrollton 138kV circuit. Remove double-circuit lattice towers with 6-wired 200 kcmil CU. Install double-circuit steel poles with 6-wired 1234 ACSS/TW Yukon conductor. Note that the other 2 segments of this 138kV pathway are already being rebuilt similarly: Tidd-Gable 138kV (in-service, S1067) and Carrollton-Sunnyside 138kV (in-construction, S1425). Rebuilding the circuit as 6-wired permits AEP to maximize the use of its right-of-way in this region, which has major activity from oil &amp; gas pipeline expansion competing for right-of-way. Installing a larger conductor permits future customer expansion in this area in the heart of the Utica shale gas play. In addition, this option permits the circuit to be split into two 138kV circuits when the need arises. </t>
  </si>
  <si>
    <t xml:space="preserve">The 29-mile Gable-Carrollton 138kV circuit (vintage 1917) is in poor condition and is a reliability risk to the transmission system. The circuit consists of lattice towers and 6-wired 200 kcmil copper conductor. After a century in the field, the lattice towers have degraded significantly, with heavy rusting and broken tower legs. The copper conductor has become very brittle and is difficult for crews to repair. Some towers are sitting in water. The suspension insulators and hardware are also heavily worn. The circuit has 39 open conditions, with the majority being structural issues (e.g., degraded tower parts &amp; broken insulators). The circuit has experienced 5 outages in the last 3 years (2016-2018 YTD), including a 50-hour outage due to broken conductor. This circuit spans the center of the Ohio Utica shale gas region in Carroll/ Harrison Counties, with major activity from existing industrial customers and frequent economic development inquiries for future loads (e.g., pipeline compressor stations &amp; midstream processing plants). </t>
  </si>
  <si>
    <t>Scoping</t>
  </si>
  <si>
    <t xml:space="preserve">Construct a new 69 kV line (approximately 15 miles) from Jubal Early Station to Independence Station. Install a 69 kV circuit breaker at Jubal Early Station and two 69 kV circuit breakers at Independence Station. </t>
  </si>
  <si>
    <t xml:space="preserve">The Fries - Independence 69kV line is an 11 mile long radial line and maintenance cannot be performed due to a lack of outages available on the line. Approximately 20 MVA is served out of Independence during winter peak conditions and is dropped for outages on this circuit. From 2013-2018, the Fries - Independence 69 kV circuit has experienced 5 permanent outages and 4 momentary outages, resulting in approximately 5.7M customer minutes interrupted. Fries - Independence 69 kV line has 23 open conditions associated with the structures that make up the line. Conditions include woodpecker damage and rot top. Majority of the circuit utilizes 1950s wood structures </t>
  </si>
  <si>
    <t xml:space="preserve">At Lancaster station, replace existing 69 kV CB B and CB D with new non-oil breakers and upgrade relaying at the station. Estimated cost: $3.02M At Baltimore station, replace existing CBs E and F with new non-oil breakers and upgrade relaying at station. Estimated cost: $2.21M </t>
  </si>
  <si>
    <t>Baltimore 69kV CBs E and F are oil type breakers (vintage 1951)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E (5), CB F (5). Baltimore currently has 20 electro-mechanical relays employed. EM relays have limited spare part availability, a lack of vendor support, no SCADA functionality, and no fault data collection ability. Lancaster 69kV CBs B and D are oil type breakers (vintage 1989)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B (4), CB D (18). Lancaster currently has 46 electro-mechanical relays employed. EM relays have limited vendor support, lack of SCADA functionality, and dont offer fault data collection "</t>
  </si>
  <si>
    <t xml:space="preserve">At Reno, install a 3-way switch at the hard tap, and fiber and SCADA, and relocate a pole. </t>
  </si>
  <si>
    <t>Reno Substation is served off a 138kV hard tap. If there is an outage, planned or unplanned on the line sections between Belmont and Levee, the Reno load will be dropped. There is partial transfer capability for Reno during light load periods only. Levee Station cannot take all Renos load because the distribution circuits are over five miles between the two stations dictated by geography. The nearby Wade station is being retired as part of an area project to address an unreliable 23 kV system. Levee Station will will take a portion of Wade"s load and the remaining load will be served from Reno Station. "</t>
  </si>
  <si>
    <t xml:space="preserve">A customer has requested new service west of Cameron, West Virginia. The forecasted peak demand is 30 MVA. </t>
  </si>
  <si>
    <t xml:space="preserve">The existing 18.4 mile 69 kV section between Thornville -Lancaster 69 kV line was constructed in 1915 using wood pole structures with copper conductors (mostly 1/0 Cu). There are currently 228 open A conditions along this line. The Baltimore-East Lancaster 69 kV circuit section has experienced over 350,000 customer minutes of interruption over the past three years. The majority of outages were due to conductor failures, shielding failures, structure washouts, and insulators failures. </t>
  </si>
  <si>
    <t xml:space="preserve">The Fisher-Hall-Wilson 138kV circuit is a three terminal line. Three-terminal lines cannot be protected adequately and lead to mis-operations including over tripping. At Wilson Road station, 138kV CB's 2, 3, 4, 5, 6, 7, 8, &amp; 9 (vintage1960-1970), 46 kV cap switcher AA (vintage 1995), and 40kV CB's 30 &amp; 35 (vintage 1956) are all oil type interrupting devices. Oil type equipment is difficult to maintain due to the oil handling requirements and due to environmental risk associated with spills that are common. In addition, some of these devices have exceeded the manufactures recommended number of fault operations 40kV CB 35 (55) and 138kV CB 4 (17). 40kV is considered to be an obsolete voltage technology because of lack of replacement/repair parts and lack of vendor support. McComb station is served from two 138kV sources, one of which relies on an underground oil filled pipe type cable. This is a reliability concern because any significant outage will likely require several months to repair, leaving the station radialized. We have experienced several prolonged outages of oil filled cables. These cables are only manufactured by a single manufacturer with a lead time of 8-12 months. Two 50MVA transformers at McComb are protected by ground switch MOABs which can cause damage nearby equipment when they operate. The 1.7 mile Briggsdale-McComb 40kV line (vintage 1973) has 8 open conditions including hardware, shielding/grounding, and forestry. The 5.19 mile Briggsdale-Wilson 40kV line (vintage 1935 - 2011) has 87 open conditions including structures, conductor, shielding/grounding, hardware, and forestry. </t>
  </si>
  <si>
    <t xml:space="preserve">Jay - College Corner 138kV line 1941 &amp; 1951 vintage wood H frame line Non-standard EHS Steel Shield Wire The most recent 6-year inspection showed 91 open conditions (A:52 B:39) with the majority being structural issues. In the past 10 years 97 structures have had to have active maintenance on them. This trend is expected to increase as the structures and conductor age. In the past 5 years AEP has experienced 13 scheduled outages and 2 forced momentary outages. </t>
  </si>
  <si>
    <t xml:space="preserve">The Claytor - West Bassett 138 kV circuit (38.1 mi.) consists primarily of 1948 vintage wood pole structures with 556 ACSR overhead conductor and currently has 255 open conditions on 126 unique structures including rot top, rot heart, broken insulators and woodpecker/insect damage. From 2015-2018, a total of 7 permanent outages resulted in 167,488 customer minutes of interruption. The Fieldale - West Bassett 138 kV circuit (6.5 mi.) consists primarily of 1948 vintage wood pole structures with 556 ACSR overhead conductor and currently has 48 open conditions on 29 unique structures which is 71% of the circuit. Conditions include rot top, rot heart and woodpecker damage. Fieldale - Stuart 69 kV circuit (19.2 mi.) consists primarily of 1939 vintage wood pole structures and currently has 178 open conditions including broken cross-arms, broken conductor strands, damaged shield wire and woodpecker damage. From 2015-2018, a total of 6 permanent outages and 12 momentary outages were observed. Fieldale - West Bassett #1 69 kV circuit (7.1 mi.) consists primarily of 1926 vintage wood pole structures with 4/0 ACSR and 556 ACSR overhead conductor and currently has 23 open conditions on 21 unique structures including rot top, insect damage, broken ground wire, leaning in-line pole and woodpecker damage. Fieldale - West Bassett #2 69 kV circuit (6.9 mi.) consists primarily of 1962 vintage wood pole structures with 336 ACSR and 556 ACSR overhead conductor and currently has 20 open conditions on 16 unique structures including rot top, broken cross-arms, insect damage, loose knee brace and woodpecker damage. Stuart Station The 69kV CBs D and E are oil filled breakers without secondary oil containment. Oil filled circuit breakers have much more maintenance required due to oil handling that their modern, SF6 counterparts do not require. CBs D and E are 2 of 15 in the FKA-72.5-19000-1 model family remaining on the AEP system. This scarcity of sister units makes finding spare parts for these units unviable, and these models are no longer vendor supported. A malfunction report from 2005 documented that CB D was slow to trip on a lightning fault on the Fieldale-Stuart circuit and that CB F at Floyd cleared it; this report also mentioned that this was the second such occurrence of a low trip for CB D. The 69kV CS AA is an S&amp;C 2030-69 model. The S&amp;C 2030 circuit switcher model family has no gas monitor and sister units on the AEP System have experienced malfunctions since 1999; the major ones include gas loss, interrupter failures, and operating mechanism failures. Stuart Substation deploys 48 relays, implemented to ensure the adequate protection and operation of the substation. Currently 45 of the 48 relays (94% of all station relays) are in need of replacement. There are 39 electromechanical type and 3 static type relays with significant limitations in regards to spare part availability in addition to a lack of vendor support and no capability for fault data collection and retention. West Basset Station The 138 kV CB A is a GE FK oil type breaker that has seen 77 fault operations over its in-service life. It is one of only 13 remaining of its model type (FK-439-5000) on the entire AEP system; spare parts availability is a major concern. The 72.5 kV CBs J, K, and L are GE FK oil type breakers as well with CB L seeing 40 fault operations over is in-service life. These are three of only 27 remaining of the their model type (FK-72.5-27000-1) on the entire AEP system; spare parts availability is a major concern. In addition, these four oil filled breakers have much more maintenance required due to their oil handling that their modern SF6 counterparts do not require. The 138/69/34 kV transformer #1 has an upward trending of oil moisture content resulting in decreasing oil dielectric strength. Increasing moisture content is a result of water ingress and/or break down of paper insulation of TF windings. The moisture content has since decreased without improvement to the dielectric strength. Short circuit strength breakdown caused by the amount of thermal through fault events, mostly in excess of 700 C, has lead to major gassing of the unit and carbonization of the insulating paper. West Bassett Substation currently deploys 62 relays, implemented to ensure the adequate protection and operation of the substation. Currently, 55 of the 62 relays (89% of all station relays) are in need of replacement. There are 53 electromechanical and 2 static type with significant limitations in regards to spare part availability and fault data collection and retention in addition to a lack of vendor support. Floyd Station The existing MOAB ground switch design on the high side of transformer #2 needs to be replaced with a circuit switcher to improve the protection scheme and safety of personnel in the station. AEP has been strategically targeting ground switch MOABs for replacement due to the burden that these devices place on Transmission circuit breakers for clearing Distribution Transformer faults. </t>
  </si>
  <si>
    <t>Nitro 69 kV circuit breakers G and H are CF-48 oil type breakers that were manufactured in the 1960s. In general, oil breakers are more difficult to maintain as oil spills have the potential to occur during maintenance, which could cause environmental and safety hazards. In addition, breakers G and H have experienced 42 and 39 faults of operation, respectively. These both exceed the manufacturers designed number of fault operations of 10. "</t>
  </si>
  <si>
    <t xml:space="preserve">Chemical 138/46 kV XF #1 has been declared a failure. Operations has noted that Chemical 138/46 kV XF #1 fans and cooling system are not working properly and winding temperature was documented at an extremely hot level of 109 C prior to taking the unit offline in 2017.Ã‚Â There are no parts attainable to repair the obsolete cooling system. In addition, interfacial tension has been diminished since 2002. This is an early indication of the development of sludge which can impede oil circulation, further hampering the ability of the unit to cool. Based on dissolved gas analysis, the observed gas concentrations, specifically of ethylene and acetylene, are likely the result of a mixture of thermal and electrical faults along with the carbonization of the insulating paper. The signal of insulation paper carbonization, which generates particles in the oil, highly correlates to the generation of sludge indicated by the interfacial tension. Chemical 138/46 kV XF #2 moisture levels have recently been increasing, resulting in downward trending dielectric strength. In addition, interfacial tension has been on the decline. This is an early indication of the development of sludge which can impede oil circulation and cooling. Operations has noted numerous conditions with this unit, most critical of which is that the bank was derated to 33.75MVA because only one pump of three is operational for the cooling system. There are no parts attainable to repair the obsolete cooling system. The 46kV CBs C, G, H, Q, R, and S are oil filled breakers without secondary oil containment. Oil filled breakers have much more maintenance required due to oil handling that their modern, SF6 equivalents do not require. CBs G and H are 2 of 40 in the FK-72.5-27000-10 model family remaining on the AEP system. CB A is the last FK-339-46-1500-Y model on the entire AEP system. CBs B, Q, R, and S are the last 4 in the FK-339-46-1500-5 model family remaining on the entire AEP system. CB C is the last FK-46-1500 model on the entire AEP system. This scarcity of sister units makes finding spare parts for these units difficult to impossible, and these models are no longer vendor supported. The 46kV CS CC is an S&amp;C 2030-69 model. The S&amp;C 2030 circuit switcher model family has no gas monitor and sister units on the AEP System have experienced malfunctions; the major ones include gas loss, interrupter failures, and operating mechanism failures. </t>
  </si>
  <si>
    <t xml:space="preserve">Wythe 138/69 kV transformer has experienced thermal through fault events, mostly in excess of 700 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Huffman - Willis Gap 138 kV is a 15 mile long radial line that serves approximately 25 MVA of load at Willis Gap 138 kV station. There is approximately a total of 230 MVA of load being served on the 138 kV and 69 kV networks throughout Carroll County, Wythe County, Grayson County and Galax City. Approximately 120 MVA is served off of the 138 kV line from Jacksons Ferry - Huffman - Wythe. The 69 kV network around Cliffview/Galax/Fries serves approximately 110 MVA. Under N-1-1 scenarios involving the 138 kV sources there is the potential to drop all 230 MVA of load. Originally, AEP proposed supplemental project S1295 to address this concern. Based on recent needs identified in Floyd County VA, AEP believes a more holistic solution exists to resolve these needs collectively. AEP has recommended cancelation of supplemental project S1295 (Presented 5/31/2017 SRTEAC). </t>
  </si>
  <si>
    <t xml:space="preserve">At Matt Funk Station 138 kV circuits breakers H1, K, K1, K2 are PK Air Blast breakers manufactured in 1968. Air blast breakers are being replaced across the AEP system due to their potential for catastrophic and violent failures. Other factors driving the replacement are age and scarce availability of spare parts. In addition, breakers H1, K, K1, K2 have experienced 55, 31, 32, and 26 fault operations, respectively. </t>
  </si>
  <si>
    <t xml:space="preserve">Huntington Court 138 kV cap switcher BB is a MARK V type which has experienced significant failures and mis-operations across the AEP system. 69 kV cap switcher AA is an SC-2030 type that has no gas monitor and sister units have experienced numerous gas and interrupter failures. </t>
  </si>
  <si>
    <t xml:space="preserve">The Lakin - Racine 69 kV circuit (~13.2 mi) currently has 125 open conditions on 63/91 structures. These conditions include rot top, woodpecker damage, burnt insulator, broken knee/V braces. The majority of the circuit is constructed with 1960s wood structures. From 2015-2018, the line has experienced 8 momentary and 3 permanent outages which have resulted in 27k customer minutes of interruption. The 69kV CB F at Lakin is a CF type oil filled breaker. Oil filled breakers have significant maintenance requirements due to oil handling. This CB model family has experienced numerous documented mechanism bearing issues and failures within the AEP population. Lakin Substation deploys 42 relays implemented to ensure the adequate protection and operation of the substation. Currently 35 of the 42 relays (83% of all station relays) are in need of replacement. There are 32 electromechanical, 2 legacy ABB DPU microprocessor, and 1 static type relays with significant limitations in regards to spare part availability in addition to a lack of vendor support. The electromechanical and static relays have no capability for fault data collection and retention. The ABB DPU relays pose a safety risk to persons performing breaker operation because the DPUs are mounted directly on the circuit breaker without a delay for opening and closing the breaker. If there is any arcing or something goes wrong as the breaker operates, the operator is now in the line of fire.Ã‚Â  Modern relays can program a delay (10 seconds) after an open or close button is pressed so the operator can have time to walk out of the line of fire. The 138kV line switches are mounted on cap and pin insulators at Lakin. The current MOAB/Ground SW configurations at Lakin create faults in the station to signal the remote end breakers to open; this results in Transmission lines breakers getting burdened to clear Transformer faults thus reducing their life span. Lakin 138/69 kV transformer bank #1 CO and CO2 levels have been on the rise since 2004 when all transformer bushings were replaced during minor transformer maintenance activities; the oil was processed at that time, accounting for the rapid decrease in gas concentrations in 2004. The latest CO reading of 493ppm is significantly high. Moisture content had been trending up from 2008 to 2016 and has been in excess of 25ppm since 2016. Dielectric strength is currently trending up, but this rapid and significant 15.1kV increase was unexpected given the minor drop in moisture content levels from 2016 to 2017. Together, these are potential indicators of insulating paper breakdown. In addition, H2 concentrations have been rising since 2004. The presence of H2 indicates the potential for stray gassing in the oil and carbonization of the insulating paper. The above conditions indicate a strong probability of degradation of the integrity of the paper insulation surrounding the transformer windings from carbonization, breakdown in cellulose, or both. </t>
  </si>
  <si>
    <t xml:space="preserve">138kV circuit breakers A, A1, B, B1, B2, D, D1, D2, E, E1, E2 are all PK type air blast breakers that were manufactured between 1971-1975. Air blast breakers are being replaced across the AEP system due to their potential for catastrophic and violent failures. During failures, sharp pieces of porcelain from their bushings are typically expelled from the breakers and can be a safety hazard to field personnel. In addition, breakers A, A1, B, B1, E, E1 have experienced 40, 28, 11, 17, 75, and 96 fault operations, which exceed the manufacturer's designed number of 10 fault operations. </t>
  </si>
  <si>
    <t xml:space="preserve">Construct a new 69 kV transmission line from Shawnee Substation to Walker Substation (approximately 31.1 miles) Shawnee Substation * Expand 230 kV bus into a six breaker ring bus * Install a new 100/134/168 MVA 230-69 kV transformer and associated equipment Birchwood Lakes Substation * Provide new 69 kV delivery point * Install a new 69 kV 9.6 MVAR capacitor. Bushkill Falls Substation * Provide new 69 kV delivery point * Install a new 69 kV 9.6 MVAR capacitor. Walker Substation * Expand 69 kV bus into a three breaker ring bus. </t>
  </si>
  <si>
    <t xml:space="preserve">* Customer requested transmission service in the Stroudsburg, PA area due to multiple outages over past several years. * Limited outage restoration options in the area. * The area north of Shawnee substation has no transmission system * Customers in this area are served by three 34.5 kV circuits from Shawnee or from Walker substation which is radial 69 kV. * 6000 customers directly served by the 34.5 kV circuits * 7600 customers fed from substations sourced by the 34.5 kV system * Territory is a narrow corridor bounded by the Delaware river to the east </t>
  </si>
  <si>
    <t xml:space="preserve">North Hershey #1 230-69 kV transformer replacement and 230 kV ring bus * Replace the 230-69 kV 60/80/100 MVA transformer and associated equipment with new 230-69 kV 100/134/168 MVA transformer * Expand the North Hershey 230 kV bus into a three breaker ring bus. Transformer Ratings: North Hershey #1 230-69 kV transformer * Before Proposed: 123 MVA SN / 137 MVA SE * After Proposed Solution (anticipated): 211 MVA SN / 232 MVA SE </t>
  </si>
  <si>
    <t xml:space="preserve">North Hershey #1 230-69 kV: * Transformer is over 40 years old * Critical role in operation of 69 kV * Transformer leaking </t>
  </si>
  <si>
    <t xml:space="preserve">Jackson #5 230/115 kV transformer replacement Replace the 230/115 kV 90/120/150 MVA transformer and associated equipment with new 230/115 kV 180/240/300 MVA transformer Transformer Ratings: Jackson #5 230/115 kV Transformer * Before Proposed Solution: 193 MVA SN / 244 MVA SE * After Proposed Solution (anticipated): 361 MVA SN / 387 MVA SE </t>
  </si>
  <si>
    <t xml:space="preserve">Jackson #5 230/115 kV: * Transformer is 48 years old * Dissolved gas in oil * History of oil leaks, compromising oil integrity </t>
  </si>
  <si>
    <t xml:space="preserve">* Relays on Middletown Junction - Smith Street (978) 230 kV line evaluated by Transmission Planning and Protection and determined to be obsolete and/or degraded condition. * Transmission line rating limited by terminal equipment. Existing normal line rating is 103 MVA. Conductor normal rating is 129 MVA. </t>
  </si>
  <si>
    <t xml:space="preserve">* Relays on Jackson - Yorkana 230 kV line evaluated by Transmission Planning and Protection and determined to be obsolete and/or degraded condition. * Transmission line rating limited by terminal equipment. Existing normal line rating is 650 MVA. Conductor normal rating is 709 MVA. </t>
  </si>
  <si>
    <t xml:space="preserve">* Relays on Mountain - P.P.G.I. 115 kV line evaluated by Transmission Planning and Protection and determined to be obsolete and/or degraded condition. * Transmission line rating limited by terminal equipment. Existing normal line rating is 159 MVA. Conductor normal rating is 184 MVA. </t>
  </si>
  <si>
    <t xml:space="preserve">* Relays on Tolna - Windsor 115 kV line evaluated by Transmission Planning and Protection and determined to be obsolete and/or degraded condition. * Transmission line rating limited by terminal equipment. Existing emergency line rating is 277 MVA. Conductor emergency rating is 282 MVA. </t>
  </si>
  <si>
    <t xml:space="preserve">* Relays on Hunterstown - Jackson 230 kV line evaluated by Transmission Planning and Protection and determined to be obsolete and/or degraded condition. * Transmission line rating limited by terminal equipment. Existing normal line rating is 678 MVA. Conductor normal rating is 709 MVA. </t>
  </si>
  <si>
    <t xml:space="preserve">Maintenance/rehab work will be performed on the Windsor-Yorkana Tap 115 kV line. Relays on Windsor - Yorkana 115 kV line evaluated by Transmission Planning and Protection and determined to be obsolete and/or in a degraded condition. Transmission line rating limited by terminal equipment. Existing emergency line rating is 277 MVA. Existing conductor emergency rating is 282 MVA. </t>
  </si>
  <si>
    <t xml:space="preserve">Segments of Smith Street-Westgate-York Solid Waste 115 kV line are at or beyond service life. Transmission line rating limited by terminal equipment. * Smith Street - Smith Street Tap 115 kV line: Existing emergency line rating is 152 MVA. Existing conductor emergency rating is 223 MVA. * Westgate - Smith Street Tap 115 kV line: Existing emergency line rating is 263 MVA. Existing conductor emergency rating is 282 MVA. * York Inc. - Smith Street Tap115 kV line: Existing emergency line rating is the existing conductor emergency rating. </t>
  </si>
  <si>
    <t xml:space="preserve">Maintenance/rehab work will be performed on the Pleasureville-Mt. Rose-Violet Hill 115 kV line. Transmission line rating limited by terminal equipment. * Pleasureville - Mt. Rose 115 kV line: Existing emergency line rating is the existing conductor emergency rating. * Mt. Rose - Violet Hill 115 kV line: Existing emergency line rating is 266 MVA. Existing conductor emergency rating is 282 MVA. </t>
  </si>
  <si>
    <t xml:space="preserve">Maintenance/rehab work will be performed on the Pleasureville-Harley Davidson-York Solid Waste 115 kV line. Transmission line rating limited by terminal equipment. * Pleasureville - Harley Davidson 115 kV line: Existing emergency line rating is 263 MVA. Existing conductor emergency rating is 430 MVA. * Harley Davidson - York Inc. 115 kV line: Existing emergency rating is 263 MVA. Existing conductor emergency rating is 282 MVA. </t>
  </si>
  <si>
    <t xml:space="preserve">Maintenance/rehab work will be performed on the Hill-Tolna 115 kV line. Transmission line rating limited by terminal equipment. * Hill - Johnson Controls 115 kV line: Existing emergency line rating is 150 MVA. Existing conductor emergency rating is 223 MVA. * Johnson Controls - Tolna 115 kV line: Existing emergency line rating is 208 MVA. Existing conductor emergency rating is 223 MVA. </t>
  </si>
  <si>
    <t xml:space="preserve">* New Customer Connection - A customer requested 69 kV service for load of approximately 17 MVA near the North Temple - Northkill 69 kV line. Requested in-service date is 12/2019. </t>
  </si>
  <si>
    <t xml:space="preserve">* For the loss of Spangler 115-46 kV transformer and SGC Tap - Summit 46 kV line, the Nanty-Glo - Twin Rock 46 kV line loads to greater than 120% of its 44 MVA STE rating. * Transmission line rating limited by terminal equipment. Existing emergency line rating is 44 MVA. Existing conductor emergency rating is 81 MVA. </t>
  </si>
  <si>
    <t xml:space="preserve">* If both Altoona 230/46 kV transformers out of service (N-1-1), voltage on the surrounding 46 kV system is less than 0.80 p.u. </t>
  </si>
  <si>
    <t xml:space="preserve">* Existing terminal equipment significantly derate the thermal capability of the Greenwood - Westfall 46 kV line. The line sectionalizing devices at East Altoona and Fairview are not capable of loop splitting. * Transmission line rating limited by terminal equipment. * Westfall - Fairview 46 kV line: Existing emergency line rating is 69 MVA. Existing conductor emergency rating is 81 MVA * Fairview - East Altoona 46 kV line: Existing emergency line rating is 69 MVA. Existing conductor emergency rating is 71 MVA. * East Altoona - Greenwood 46 kV line: Existing emergency line rating is 33 MVA. Existing conductor emergency rating is 81 MVA. </t>
  </si>
  <si>
    <t xml:space="preserve">* New Customer Connection - A customer requested 115 kV service for load of approximately 16 MW near the Lenox - Tiffany 115 kV line. Requested in-service date is 7/2019. </t>
  </si>
  <si>
    <t xml:space="preserve">Farmers Valley 115 kV bus #1 does not have a transmission source, while Farmers Valley 115 kV bus #2 has two sources. Bus maintenance or outages result in loss of both 115-34.5 kV transformers impacting approximately 3,377 customers and approximately 10 MW of load. </t>
  </si>
  <si>
    <t xml:space="preserve">* Tyrone North 115 kV switching station serves ~50 MW of radial load and relies on breakers at Eagle Valley and Westfall 115 kV substations for remote clearing of fault conditions. Transformer or line faults result in interruption of the entire network path and interruption of service to both the #1 and #2 115-46 kV transformers with limited network transfer capability. In the event of a #1 115-46 kV transformer fault, all load cannot be served by the #2 115-46 kV transformer (the transformer loads to 123% of its 41 MVA summer emergency rating during restoration efforts under peak conditions). * Tyrone North #2 115-46 kV transformer has an increased failure probability due to aging/deteriorating bushings, components and fluid. The transformer was manufactured in 1950. </t>
  </si>
  <si>
    <t xml:space="preserve">* In the event of a Summit #1 or #2 115-46 kV transformer fault, the line exit breakers and the bus tie breaker are relied upon to clear the fault. The corresponding section of the bus is cleared, creating transfer and thermal issues. * A stuck 115 kV bus tie breaker at Summit will clear the entire 115 kV station. * Summit #1 and #2 115-46 kV transformers have an increased failure probability due to aging/deteriorating bushings, components and fluid. The #1 transformer was manufactured in 1937. The #2 transformer was manufactured in 1971. </t>
  </si>
  <si>
    <t xml:space="preserve">* A fault on the Seward #9 230/115 kV transformer outages the Seward #11 230/115 kV transformer or a fault on the Seward #11 230/115 kV transformer outages the Seward #9 230/115 kV transformer. * Seward #9 230/115 kV transformer has an increased failure probability due to aging/deteriorating bushings, components and fluid. The transformer was manufactured in 1971. </t>
  </si>
  <si>
    <t xml:space="preserve">* At Yeagertown, in the event of a stuck 230 kV bus tie breaker, both 230 kV feeds from Lewistown are outaged, along with two 230-46 kV transformers feeding a large industrial customer and a 230/34.5 kV transformer. * In the current configuration, the 230 kV feeds the 34.5 kV bus via a 230/34.5 kV transformer. The 34.5 kV bus then feeds the 46 kV system via a 46-34.5 kV transformer. This arrangement creates a transmission path through a distribution facility. </t>
  </si>
  <si>
    <t xml:space="preserve">* Planned maintenance on the Homer City - Hooverville 230 kV line results in the interruption of service for a large industrial customer served out of Quemahoning Substation. The line sectionalizing devices at Quemahoning are inadequate to interrupt charging current on the Homer City side of the substation. At Hooversville, the transformer breaker failure scheme utilizes a ground switch on the high side of the 230/115 kV transformer. </t>
  </si>
  <si>
    <t xml:space="preserve">* Relays on Garman - Glory 115 kV line evaluated by Transmission Planning and Protection and determined to be obsolete and/or degraded condition. * Transmission line rating limited by terminal equipment. Existing emergency line rating is 233 MVA. Conductor emergency rating is 282 MVA. </t>
  </si>
  <si>
    <t xml:space="preserve">* Entire Penn Mar-Rockwood 115 kV line is at or beyond service life. Transmission line loading exceeds 90% under N-1 contingency. * Transmission line rating limited by terminal equipment. * Penn Mar - High Point 115 kV line: Existing emergency line rating is 174 MVA. Existing conductor emergency rating is 179 MVA. * High Point - Rockwood 115 kV line: Existing emergency line rating is the existing conductor emergency rating. </t>
  </si>
  <si>
    <t xml:space="preserve">* Maintenance/rehab work will be performed on the Dubois-Harvey Run-Whetstone 115 kV line. Transmission line rating limited by terminal equipment. * Dubois - Harvey Run 115 kV line: Existing emergency line rating is 179 MVA. Existing conductor emergency rating is 245 MVA. * Harvey Run - Whetstone 115 kV line: Existing emergency line rating is 172 MVA. Existing conductor emergency rating is 245 MVA. </t>
  </si>
  <si>
    <t xml:space="preserve">Poor station reliability at Mount Rose. Mount Rose serves roughly 11,000 customers and 60 MVA of load. o Mount Rose experienced station shutdowns due to loss of all 69kV supply in 2016 and 2018. o Over the past decade, the three 69kV supply circuits at Mount Rose have experienced 21 extended outages and 9 momentary outages, with total duration of over 207 hours. Mount Rose is a straight bus fed by three 69kV lines. There are several contingencies that would result in unacceptable voltage drops: o An N-1-1 condition on 69kV supplies in the network leaves Mount Rose and several customer substations in the area with only long distance, daisy-chained paths to 230kV sources. The voltage drops by roughly 7%. o A stuck breaker condition on the capacitor bank breaker causes the loss of two 69kV lines and the capacitor bank, leaving the station with only a single 69kV supply. The voltage drops by roughly 6%. o A stuck breaker condition on the bus section breaker results in the loss of the entire station. </t>
  </si>
  <si>
    <t xml:space="preserve">* Lawnside is a straight bus fed by four 69kV lines that serves roughly 24,000 customers and 113 MVA of load. * A stuck breaker condition on any of the 69kV bus section breakers causes the loss of three 69kV lines and two transformers, leaving the station with only a single 69kV supply. This results in an unacceptable voltage drop of roughly 7%. * Poor circuit performance on the Lawnside-Maple Shade 69kV circuit. * Over the past five years, the Lawnside-Maple Shade 69kV circuit has experienced 11 extended outages and 13 momentary outages, with total duration of over 113 hours. </t>
  </si>
  <si>
    <t xml:space="preserve">* Plauderville Station Upgrade o Purchase nearby property to accommodate new construction. o Install a 69kV ring bus with two (2) 69/13kV transformers. o Construct a 69kV network between East Rutherford, Maywood, Passaic, and Plauderville. </t>
  </si>
  <si>
    <t xml:space="preserve">* Plauderville is supplied by 26kV circuits with increasing performance problems. o Over the past decade, the 26kV supply circuits have seen significant momentary and extended outages, with total duration of hundreds of hours. * Station equipment at Plauderville has been in service for over 60 years. This equipment has been identified as being in poor condition and needs to be addressed. The station has outdoor metal clad switchgear that has resulted in rust and leaks over time, which causes bus failures. o Plauderville serves roughly 3,000 customers and 15 MVA of load. * Stations around Plauderville are at or near capacity. There is a need for additional capacity in the area. </t>
  </si>
  <si>
    <t xml:space="preserve">* Hackensack Station Upgrade o Install a 69kV ring bus with three (3) 69/4kV transformers. o Construct a 69kV network between Hackensack, Hasbrouck Heights, Maywood, and New Milford. </t>
  </si>
  <si>
    <t xml:space="preserve">* Hackensack is supplied by 26kV circuits with increasing performance problems. o Over the past decade, the 26kV supply circuits have seen significant momentary and extended outages, with total duration of hundreds of hours. * Station equipment at Hackensack has been in service for over 60 years. This equipment has been identified as being in poor condition and needs to be addressed. o Hackensack serves roughly 5,000 customers and 30 MVA of load </t>
  </si>
  <si>
    <t xml:space="preserve">Continental - Roselms 69 kV is a 18 mi radial circuit serving ~10.6 MVA load. The customers served from this radial line have experienced 2.1 million customer minutes of interruptions over last 5 years. These radial loads are not automatically transferable. Any maintenance on this line results in outages to multiple stations. ajority of the line has 4/0 ACSR conductor with a 2 mi section with 795 ACSR. This circuit has 89 open conditions. Most of the 258 structures on this circuit are 1960s and 1970s wood pole vintage with rotting issues. </t>
  </si>
  <si>
    <t xml:space="preserve">The Beartown - Moreland 69kV circuit is 28.2 miles long and serves 2 AEP Ohio distribution stations and 2 Holmes-Wayne Co-op stations in northeast Ohio. Over the past several years, the circuit has experienced below-average reliability. For the 2017-2018 YTD period, it has experienced 7 sustained outages, an additional 8 momentary interruptions, and 2 emergency repair incidents. The majority of the outages were due to T-Line structural issues and forestry. The circuit consists of primarily 4/0 copper conductor (1940 vintage) and 336 ACSR (1962-64 vintage); it is entirely wood pole construction, with the majority being installed in the 1960's or earlier. The circuit currently has 218 open conditions (177 Category A, 36 Category B, 5 Forestry). Examples of the conditions include: rotted poles, missing ground-leads, and damaged conductor. During the 2010-2018 period, 112 prior conditions were repaired/addressed. Also, at the North Fredericksburg station, the two 69kV line switches can only be operated when the line is de-energized, due to issues with the vacuum bottles and obsolete design. </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</si>
  <si>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</si>
  <si>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 xml:space="preserve">The 138kV CB-101 at Mound Street is the last remaining oil breaker at the station. This oil breaker doesn't have oil containment. Oil breaker maintenance has become more difficult due to the oil handling required to maintain them. Oil spills can occur with breaker failures and routine maintenance which has the potential for an environmental risk. This breaker is a model that has identified reliability concerns due to past failures and lack of spare part availability. This CB separates two transformers that serve critical hospital loads. A failure could cause a sustained outage to the entire facility. </t>
  </si>
  <si>
    <t xml:space="preserve">At Lick substation there are six 69 kV circuit breakers with condition issues. CB's 61,62, 65, 66, 67, and 69 are oil type breakers that were manufactured between 1956 - 1967. There is a potential for oil spills during routine maintenance and fault operations. In addition, spare parts are difficult to obtain. The breakers' fault operation counts are as follows: {61-126, 62-11, 65-26, 66-8, 67-19 and 69-4}. For most of these breakers, the number of fault operations exceed the manufacturers recommended number of 10. There are three 138/69 kV, 18 MVA transformers at Lick. T#1 is a Westinghouse transformer manufactured in 1956. Transformers #2 and #3 are both GE transformers manufactured in 1950. All three transformers have maintenance issues with their LTCs and have significant oil leaks. In addition, loss of two of the transformers can load the remaining transformers tertiary winding above it's rating. </t>
  </si>
  <si>
    <t xml:space="preserve">Customer Service #1: AEP Ohio has requested a new more reliable connection that is closer to their load center. In addition, the existing Redfield Distribution equipment is in need of rehab. The existing 69 kV Redfield Station has experienced 1,730,000 CMI over a three year period. Requested in-service by date is 06/01/2019. Customer Service #2: AEP Ohio has requested improved reliability at their Roseville 69 kV delivery point. The current load is 3.2 MVA with a projected load near 5.5 MVA. Currently for an outage at Roseville Station, the load cannot be transferred to adjacent Station under peak conditions. </t>
  </si>
  <si>
    <t xml:space="preserve">RJF is a customer owned substation that is served off a 138kV hard tap. Harmar Hill is served from a tap with a one way switch that is currently inoperable. Any line work along between Mill Creek and Gorsuch causes considerable outages to both customer loads. There is limited transfer capability at Harmar Hill and no transfer capability for RJF. AEP's internal guidelines justify sectionalizing on this line (FOI: 10.17). Mill Creek will be replaced by a new substation Devola as part of an unrelated project (S1125). </t>
  </si>
  <si>
    <t xml:space="preserve">The Dunkirk - Arlington 34.5 kV line has a combination of #2 ACSR (vintage 1980) and 1/0 CU (vintage 1920's) and is built to distribution standards. The Forest - South Berwick 69 kV line has a combination of 1/0 ACSR, # 1 CU (vintage 1920's), 4/0 ACSR (vintage 1920's - 1960), and 556 ACSR (vintage 1971 - 2003). There are 10 open A conditions on the Arlington - Dunkirk 34.5 kV line (~ 7.29 miles) &amp; 29 open A conditions on the Forest - South Berwick 69 kV line (~29.3 miles). There is a three-terminal hard just west of Hurd Switch. South Carey Switch and North Wharton Switch are both three-terminal lines. West Crawford Switch and Hurd Switch are set in an N.O. position to prevent thermal overloads. The City of Carey has reliability concerns, where both feeds to the city can be lost for a single outage. Hancock-Wood Co-op has reliability and maintenance concerns due to radial loads at Arlington and Blanchard Stations. Arlington - Dunkirk Circuit: Peak Load Impact: 6.57 MW CMI (2015 - 2018): 162,840 Forest - South Berwick Circuit: Peak Load Impact: 7.68 MW CMI (2015 - 2018): 1,713 </t>
  </si>
  <si>
    <t xml:space="preserve">The 138/34kV transformers and 34kV circuit breakers at New Liberty, North Baltimore, and North Findlay Stations have significant asset renewal needs. Between these three stations (17) 34.5kV circuit breakers/ circuit switchers have been identified as needing replacement, 15 of which are oil filled (vintage1950's) and have seen a high number of faults operations. Short circuit capability is also a concern for many of these 34.5 kV breakers at the New Liberty and North Findlay. North Findlay Station: 34.5kV CBs F, G, H, J, K, L 34.5kV circuit switcher BB Transformers #1 and 2 New Liberty Station: 34.5kV CBs C, E, G, H, I, J Transformers #1 and 2 North Baltimore Station: 34.5kV CBs A, B, C, E Morrical Switch 34.5kV CB A Morrical Switch Evaluation of the station has shown the wooden bay structures, the 34.5kV circuit breaker and all existing relaying (electromechanical) at the station are in need of replacement. The following line sections have identified asset renewal concerns and many have seen loading greater than 90% under contingency conditions. New Liberty - North Baltimore 34.5kV: The 10 mile circuit is a combination of 4/0 ACSR and 336 ACSR (circa 1940) with wood structures (Predominately pre-1980's). The line section has 30 open A conditions. North Findlay - North Baltimore 34.5kV #1: The 8 mile circuit identified is predominately 4/0 ACSR (circa 1961) with small portions of 2/0 Copper, 336 ACSR, 556 ACSR, and 795 ACSR. This line has predominantly wood structures (ranging from 1920's - 2000's) with14 open A conditions. New Liberty - Findlay Center 34.5kV: This 3.3 mile line has a combination of 4/0 Copper, 336 ACSR, and 556 ACSR (circa 1934-1964) with wood structures and 10 open A conditions. Whirlpool Extension 34.5kV: This 0.15 miles of rebuild identified is 336 ACSR (circa 1967) with wood structures (circa 1967). Operational Flexibility and Efficiency There is an existing 34.5kV three terminal line at Morrical Switch and hard taps at in the area that increase outages to customers in the area (Totten and Centrex). </t>
  </si>
  <si>
    <t xml:space="preserve">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The South Millersburg 138/34.5 kV transformer has elevated moisture levels for at least seven years with a recent sharp increase. The dielectric strength has corresponding decreased since 2016. Concentrations of CO2 are also elevated Customer Service: Customer #1 A recent customer service request of 2.5 MW has been made on the Killbuck - South Coshocton 34.5 kV circuit. Customer Service: Customer #2 Holmes-Wayne Co-op (at Stillwell) and AEP Ohio (at Glenmont) are currently served via a radial 34.5 kV (12.58 mi) line. The Stillwell delivery point has accumulated 1.7 million CMI over the past five years. Over the last 10 years (2008-2017), Stillwell delivery point has averaged nearly 875,000 CMI/year. Customer Service: Customer #3 Licking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t>
  </si>
  <si>
    <t xml:space="preserve">The Dublin-Sawmill 138kV circuit will experience loading of 116% under N-1-1 conditions involving the loss of Bethel-Davidson 138kV &amp; Davidson-Roberts 138kV circuits. With load growth in the area, we anticipate this line to overload starting in 2022. AEP-Ohio has requested a third 138kV source to Dublin station to maintain acceptable reliability levels for the load at risk. Dublin Station serves 75 MVA of peak demand with minimal load transfer capability. Dublin station serves some critical loads. Newly connected customer loads are scheduled to ramp, significantly contributing to area thermal concerns. </t>
  </si>
  <si>
    <t xml:space="preserve">AEP has received requests for increased demand in the Dublin, Ohio area. Analysis shows Bethel - Sawmill 138 kV will be a constraint. Consequent inspection identified clearance violations along the Bethel - Sawmill 138 kV line. AEP has de-rated the thermal capacity of the line to mitigate potential safety issues. Brookside-Sawmill -&gt; N-1-1=127%, N-1=117% Bethel-Brookside -&gt; N-1-1=102%, N-1=92% (N-1-1: Bethel - Roberts 138 kV + Davidson - Roberts 138 kV) AEP believes that the loading issues exist today due to the recent 30% de-rate of the line. Newly connected customer loads are scheduled to ramp up, significantly contributing to area thermal concerns. </t>
  </si>
  <si>
    <t xml:space="preserve">The US Department of Energy has informed AEP of its intention to retire its existing X-530 345 kV Station, adjacent to AEP's Don Marquis Substation. The DOE has requested a new 138 kV delivery point at the same location. </t>
  </si>
  <si>
    <t xml:space="preserve">A new customer has signed an agreement requesting service for 150 MW load by 2/15/2020. * Customer is located approx. 1.5 miles southwest of AEP's Babbitt station. * Customer indicates their load could grow to 720 MW in the next 5-10 years. </t>
  </si>
  <si>
    <t xml:space="preserve">The need to address Huff Creek transformer #1 is driven by the oil's interfacial tension, which has been consistently below 30 mN/m (the acceptable limit for this voltage class). This is an indication of sludge beginning to form from oil contaminates, which will lead to accelerated aging of the unit; the sludge will impair oil circulation and lead to more frequent overheating. In addition, the moisture content and CO levels have begun a rapid increase over the past four years. CO is now at IEEE Condition 2 and dielectric strength is trending down. The presence of increased CO and moisture levels occurring over the same span of time is indicative of the cellulose breakdown from the insulating paper; this increases the risk of future shorts in the windings due to decreased insulating material. The need to address Huff Creek ground transformer #2 is driven by Thermal through fault events, mostly in excess of 700Ã‚Â°C, have led to, steady increases in gasses including the now IEEE Condition 3 levels of ethylene in PH A, IEEE Condition 2 levels of carbon monoxide in PH A, methane in PH B, and ethylene and methane in PH C. These faults have also generated carbonization of the insulating paper. In addition, all phases have seen sustained and elevated moisture levels which has resulted in low and decreasing dielectric strength. The 69kV circuit breaker D is an FK type oil filled circuit breaker with no oil containment. Oil filled breakers have much more maintenance required due to oil handling that their modern, SF6 counterparts do not require. Circuit breaker D is 1 of the 13 remaining FK-69-1500-3 model family remaining on the AEP system. This circuit breaker family is no longer supported by their original vendor and spare parts are scarce to non-existent. In addition, CB D has seen at least 148 faults; based on the maximum fault current levels available for this circuit breaker location, it has likely exceeded the manufactured life expectancy of cumulative fault current, 113kA. Huff Creek Substation currently deploys 74 relays, implemented to ensure the adequate protection and operation of the substation. Currently, all 74 (100% of all station relays) are in need of replacement. There are 60 of the electromechanical and 4 of the static type which have significant limitations with regards to spare part availability and fault data collection and retention in addition to a lack of vendor support. The remaining 10 microprocessor relays were commissioned in 1997 and 2007; the warranties are now expired and the firmware is no longer supported by the vendor. There appears to be little available panel space in the existing control house. </t>
  </si>
  <si>
    <t xml:space="preserve">On Thursday, June 23, 2016, sustained heavy rain caused severe flooding along the Elk River in West Virginia. The flood waters engulfed much of the town of Clendenin, including Clendenin Station, which sustained significant damage. Clendenin station lies well under the FEMA 100 year flood plain. </t>
  </si>
  <si>
    <t xml:space="preserve">The need to address Mullens transformer #4 is driven by the short circuit strength breakdown caused by the amount of high energy electrical through fault events, and major upward trending gassing of the unit. Numerous gases are at the IEEE level 2 condition level with acetylene and ethylene being at the highest condition level 4, which negatively impacts the oil dielectric. Acetylene has been at or above this threshold since October 2012, and ethylene has generally been at or above this threshold since August 2014. Major carbonization of the insulating paper as occurred from these numerous through fault events, indicating that this unit is near the end of its useful life. The low side bushings are trending near the .5 power factor level. There is a bad fan on transformer #4, on the bottom of cooling group 2. The need to address Mullens transformer #3 grounding bank is driven by an upward trending of oil moisture content resulting in downward trending to the oil dielectric strength. Increasing moisture content is a resultant of water ingress and/or break down of paper insulation of TF windings. The moisture content has since decreased with little improvement to the dielectric strength. Short circuit strength breakdown caused by the amount of thermal through fault events, mostly in the 300Ã‚Â°C to 700Ã‚Â°C range, has lead to minor gassing of the unit, the CO/CO2 ratio being consistently above the warning level, and carbonization of the insulating paper. All of this indicates that the transformer is near the end of its useful life. The 13.2kV CBs R &amp; S at Mullens Substation are oil filled breakers without oil containment. These breakers have significantly exceeded the designed number of fault operations. The Ground-Switch MOABs on the high side of the 138/46 kV transformer and the 138/34.5 kV transformer at Mullens are obsolete and create an overlap in the zones of protection. Mullens Substation currently deploys 74 relays, implemented to ensure the adequate protection and operation of the substation. Currently, 63 of the 74 relays (85% of all station relays) are of the electromechanical type which have significant limitations with regards to fault data collection and retention. </t>
  </si>
  <si>
    <t xml:space="preserve">The need to address Mullensville transformer #1 is driven by the short circuit strength breakdown caused by the amount of electrical discharges of high energy has led to rising gas levels in the tank oil and carbonization of the insulating paper. Acetylene is at IEEE Condition 3 and Ethylene is at IEEE Condition 2 per the latest DGA readings in 2018 which contributes to poor dielectric strength. The rising presence of these hot metal gasses can be caused by poor connections, shorted turns, broken winding strands, or inadvertent core grounding from damage to the core ground insulation during through faults events; all of these are indicative of circulating currents in the core resulting in hotspots of the core and surrounding internal components. High energy discharges can be caused by flashovers, tracking or arcing, or short circuits between a number of internal components. In addition to the 2018 compressor failure on CB A, IPS malfunction records indicate that the compressor motor burnt up in 2008 and failed again in 2009. There are only 13 of these FK-69-1500-3 types on the AEP system, making replacement parts difficult or impossible to obtain. This oil filled breaker has no oil containment and requires O&amp;M costs to maintain the unit's oil that similar SF6 type breakers do not require. The Ground-Switch MOAB on the high side of the 138/46 kV transformer at Mullensville are obsolete and create an overlap in the zones of protection. </t>
  </si>
  <si>
    <t xml:space="preserve">APCO Distribution has requested a new distribution station located in Mabscott, West Virginia. Winter projected load 15 MVA. </t>
  </si>
  <si>
    <t xml:space="preserve">Columbia Station Circuit Breakers J 69kV Vintage 1968 GE FKA type oil-filled breakers - without oil containment Fault operations: CB A(95) - Recommended (10) Trip coil failure Spring charging motor failure Gateway Station Circuit Breaker E 69kV 1975 vintage GE FKA type oil-filled breakers - without oil containment Fault operations: CB E(49) - Recommended (10) Three documented instances of breaker failing to close Wallen-Whitley 34.5 kV circuit 1945 vintage wood pole construction Total Structures - 689 Total Open Conditions - 124 Customer Outage Minutes - 613,727 Insect Damage, Rotten Poles, Broken/Burnt cross-arm, Woodpecker holes, broken/burnt insulators and stolen/broken ground wires Gateway-Whitley 34.5 kV circuit 1965 vintage wood pole construction Total Structures - 37 Total Open Conditions - 11 Broken Strands, Split Cross-arm, Rotten Poles and Broken Insulators. Currently, two delivery points to Northeastern REMC (Eel River and Union Stations) are served radially out of Carroll Station by two separate 4 mile 34.5 kV radial lines, leaving each delivery point susceptible to single event outages. </t>
  </si>
  <si>
    <t xml:space="preserve">Kline Station Transformer #1 138/34.5kV 1978 vintage High levels of Carbon Dioxide Interfacial tension is below the acceptable limit Oil is severely aged Accelerating aging of insulation Transformer rusted due to leaking issues Cooling system does not work due to failed fuse box. Circuit Breakers A, B and C Vintage 1968 GE FK type oil-filled breakers - without oil containment Fault operations: CB A(95), CB B(28) &amp; CB C(15) - Recommended (10) Bushing Problem Unavailability of spare parts High moisture reading Cap Switcher AA 1989 vintage Mark V type Doesn't coordinate with AEP's standard relaying package Twin Branch Hydro Station Transformer #4 34.5/4kV 1947 vintage Interfacial tension is below the acceptable limit Oil is severely aged Circuit Breakers BB, DD &amp; NN 34.5kV Vintage 1950 GE FK type oil-filled breakers - without oil containment Fault operations: CB BB(5), CB DD(18) &amp; CB NN(6) - Recommended (10) Bushing Problem Unavailability of spare parts High moisture reading Circuit Breaker CC 34.5kV 1996 vintage Fault operations: CB CC(88) - Recommended (10) Main tank has moisture leaks cause SF6 contamination </t>
  </si>
  <si>
    <t xml:space="preserve">In the current condition, for loss of the South Elwood transformer and the Strawton transformer , the Jonesboro - Fairmount 34.5kV line overloads to 112% of its 20MVA 2/0 CU conductor. Area voltage sags with the worst being Elwood at .7957PU Potential voltage collapse without load shedding at South Elwood </t>
  </si>
  <si>
    <t xml:space="preserve">Portions of Deer Creek - Delaware 1920's vintage steel lattice line. 397.5 ACSR Double Circuit 439 open structure and conductor category A and B conditions </t>
  </si>
  <si>
    <t xml:space="preserve">A customer has requested connection of a 2.3MVA load off of the Berne - Portland 69kV line. </t>
  </si>
  <si>
    <t>Bosman-Delaware 34.5kV 1950's wood crossarm construction 3/0 copper conductor. It's subject to 45 category A conditions It's subject to 39 category B conditions Bosman Station Station currently resides in the regulatory floodway which presents safety and reliability risks. Transformer 1-1956 vintage High levels of carbon dioxide dissolved in the oil. Several fault events between 300-700 degrees Celsius which has caused short circuit strength breakdown Breakers N" and "M" 1970 FK oil type breakers with no oil containment. Fault Operations: CB N(38) CB M(76) - Recommended (10) Hartford City Station Transformer 1-1963 vintage Elevated levels of Ethylene and Ethane dissolved in the oil. Subject to multiple fault events exceeding 700 degrees Celsius which led to short circuit strength breakdown 3M Station Breaker A 1967 FK oil filled breakers without oil containment. Fault Operations: CB A(23) - Recommended (10) "</t>
  </si>
  <si>
    <t xml:space="preserve">The Pokagon Station CBs J, E, and H are oil filled breakers without oil containment Fault operations: CB E(28), CB H(61) - Recommended (10) Lake Street Station CBs A and H are oil filled breakers without oil containment CB H is a GE FK type which are known to fail violently Fault operations: CB A(24), CB H(13) - Recommended (10) Transformer 1 - 1969 vintage CO2 IEEE level 3 Moisture level high and rising Wood tie supports Niles Station CBs A, B, M, and N are oil filled breakers without oil containment CB M and CB N are GE FK type which are known to fail violently Fault operations: CB A(30), CB B(42), CB N(21) - Recommended (10) Transformer 2 - 1969 vintage CO2 IEEE level 3 Moisture level high and rising Wood tie supports Lake Street - Niles 69kV circuit 1960's wood cross arm construction Poor shielding condition Lakehead Pumping Tap has open conditions on 30% of structures Total open conditions - 54 Lake Street - Niles 34.5kV circuit 1965 wood pole construction Total open conditions - 51 40% of structures with open conditions 97% of line original wood poles Wooden cross arm with cap and pin insulator construction No shield wire </t>
  </si>
  <si>
    <t xml:space="preserve">* Relays on Pleasureville - Violet Hill 115 kV line evaluated by Transmission Planning and Protection and determined to be obsolete and/or degraded condition. * Transmission line rating limited by terminal equipment. Existing normal line rating is 204 MVA. Conductor normal rating is 232 MVA. </t>
  </si>
  <si>
    <t>PIS</t>
  </si>
  <si>
    <t>Cost</t>
  </si>
  <si>
    <t>Alternative</t>
  </si>
  <si>
    <t>ProblemStatement</t>
  </si>
  <si>
    <t>Assumptions</t>
  </si>
  <si>
    <t>Solution_Presented</t>
  </si>
  <si>
    <t>Needs_Presented</t>
  </si>
  <si>
    <t>Process_Stage</t>
  </si>
  <si>
    <t>Facility</t>
  </si>
  <si>
    <t>T_Zone</t>
  </si>
  <si>
    <t>Slide</t>
  </si>
  <si>
    <t>NeedID</t>
  </si>
  <si>
    <t>DEOK-2018-0001</t>
  </si>
  <si>
    <t>DEOK-2018-0002</t>
  </si>
  <si>
    <t>DEOK-2018-0003</t>
  </si>
  <si>
    <t>PSEG-2018-0001</t>
  </si>
  <si>
    <t>PSEG-2018-0002</t>
  </si>
  <si>
    <t>PSEG-2018-0003</t>
  </si>
  <si>
    <t>PSEG-2018-0004</t>
  </si>
  <si>
    <t>PSEG-2018-0005</t>
  </si>
  <si>
    <t>PSEG-2018-0006</t>
  </si>
  <si>
    <t>PSEG-2018-0007</t>
  </si>
  <si>
    <t>zs0508</t>
  </si>
  <si>
    <t>zATSI-2019-026to049</t>
  </si>
  <si>
    <t>Equipment Condition/Performance/Risk; Customer Service</t>
  </si>
  <si>
    <t>Equipment Condition/Performance/Risk; Operational Flexibility; Efficiency, and Customer Service</t>
  </si>
  <si>
    <t>Equipment Condition/Performance/Risk; Customer Service; Operational Flexibility</t>
  </si>
  <si>
    <t>Equipment Condition/Performance/Risk</t>
  </si>
  <si>
    <t>Customer Service; Equipment Condition/Performance/Risk</t>
  </si>
  <si>
    <t>AEP Planning Criteria Violations</t>
  </si>
  <si>
    <t>Equipment Condition/Performance/Risk; Operational Flexibility and Efficiency</t>
  </si>
  <si>
    <t>Equipment/Material/ Condition/Performance/Risk, Operational Flexibility and Efficiency; Other</t>
  </si>
  <si>
    <t>Operational Flexibility and Efficiency; Customer Service</t>
  </si>
  <si>
    <t>Operational Flexibility and Efficiency; Infrastructure Resilience; Customer Service</t>
  </si>
  <si>
    <t>Operational Flexibility and Efficiency; Equipment Condition/Performance/Risk</t>
  </si>
  <si>
    <t>Operational Flexibility and Efficiency; Infrastructure Resilience</t>
  </si>
  <si>
    <t>Equipment Condition/Performance/Risk; Operational Flexibility and Efficiency; Infrastructure Resilience</t>
  </si>
  <si>
    <t>3 - 4</t>
  </si>
  <si>
    <t>5 - 6</t>
  </si>
  <si>
    <t>Fieldale, VA Area</t>
  </si>
  <si>
    <t>Fieldale Station: Circuit breakers "J" (recently failed), "T" (39 operations), and "F" (15 operations) are FK type oil breakers. The drivers for replacement are age, bushing damage, no repair part availability and PCB (polychlorinated biphenyl) content. PCB was used as coolant and lubricant in electrical equipment because of their insulation capabilities. Their manufacturing was stopped in 1977 because of evidence of environment issues and harmful health effects. Breakers "BC" (30 fault operations) and "AC" (31 fault operations) are air blast breakers. AEP is replacing air blast breakers across the system because of safety concerns. These types of breakers tend to fail violently, frequently dispersing porcelain shards from their bushings during failures which is a safety issue for station personnel. Breakers "G" (36 operations), "C" (47 operations), and "D" (27 operations) are also oil breakers but of the type ITE (CB G) and CF-48 (CB C &amp; D). Oil breaker maintenance has become more difficult due to the oil handling required. CF-48 also are notorious for mechanical damage related to the breaker's open and close contacts. Circuit switchers "DD" and "EE" are Mark V type. Mark V's are an obsolete type that do not coordinate with modern relaying packages. Other drivers for replacement are age and no repair part availability. Transformer 3 is showing a breakdown in winding insulation (dielectric strength). It also shows C2H2 levels above IEEE thresholds. Age and short circuit strength breakdown (due to the amount of through faults suffered) is the main driver for replacement.
    Transmission lines coming out of Fieldale still have pilot wire protection. Copper pilot wire is an obsolete technology, and since the telephone companies almost never use it anymore, it is increasingly difficult to find suitable pilot wire cable and hardware. Consequently, we are avoiding like-kind replacement of pilot wire because the technology will be increasingly difficult to maintain.
    The Fieldale Synchronous Condenser was originally installed in 1974 and is one of only two facilities that provide dynamic voltage regulation and power factor compensation to the 138kV system around Glen Lyn and Roanoke, VA. The unit was initially capable of +/-250 MVAR but has since been de-rated to +158/-35 MVAR primarily due to the original Amplidyne excitation control replacement in 1997 with a Basler control. There are no replacement parts or factory support for this Basler unit. If the Basler unit was to fail, the machine would be off-line until a replacement excitation system could be procured and installed. The DFR is being replaced due to the maintenance and reliability issues experienced with its model. Protection systems for the condenser utilize electromechanical relaying that is obsolete with no available spares. There is no longer vendor support for the existing controls system as well as limited spare parts availability. APCo personnel have devised replacements and workarounds that allow operation of the synchronous condenser. Particular issues include inconsistent mechanical temperature switches, intermittent electrical relays in the control circuitry, and intermittent operation of auxiliary circuit breakers. Other problems occur at the interface between the original mechanical and analog controls and more modern digital controls that have been added to the system, making startup syncing difficult. The existing device has multiple problems with the cooling such as water leakages. Corrosion of the steel parts of the cooling system is becoming more of a concern from a machine reliability standpoint. There is no longer vendor support for the cooling system which has made spare parts difficult to procure. Environmental concerns include the use of mercury in some switches (26 units with approx. 2 ounces of mercury per unit), the use of asbestos for insulation, and the possibility of bacterial contamination in the cooling system. Due to the open loop cooling system being at a higher risk to develop bacteria, respirators are required when cleaning the cooling pit during maintenance.
    DuPont Station: 69 kV circuit breakers 'A' (8 operations), 'B' (38 operations) and 'C' (14 operations) are GE 'FK' oil-filled breakers which have little to no replacement parts and were installed in 1960, 1959 and 1968 respectively. In general, oil breakers have become increasingly difficult to maintain due to the associated oil handling. Oil spills are frequent with failures and routine maintenance, which is an environmental hazard.
    Blaine Station: Circuit Switcher 'AA' is a Mark V switcher, which is no longer supported by the manufacturer and parts are not available. Parts are increasingly difficult to locate during maintenance. These are older designed circuit switchers with old controls that no longer coordinate well with modern relaying.
    Morris Novelty: 34 kV circuit breaker 'E' and 'F' are GE 'FK' oil-filled breakers which have little to no replacement parts. In general, oil breakers have become increasingly difficult to maintain due to the oil handling associated with them. Oil spills are frequent with failures and routine maintenance which is also an environmental hazard.
    Rich Acres: Because of pilot wire retirement on this line, a new circuit switcher on transformer #1 will be needed to coordinate with new line relays on the Fieldale - Ridgeway 69 kV line.</t>
  </si>
  <si>
    <t>Blacksburg, VA Area</t>
  </si>
  <si>
    <t>AEP Connection Requirements for the AEP Transmission System (AEP Assumptions Slide 7)</t>
  </si>
  <si>
    <t>Virginia Tech Electric Service (VTES) requested a new 69 kV delivery point from AEP's Lane substation located in Blacksburg, VA to serve 5 MW of new load.</t>
  </si>
  <si>
    <t>AEP Guidelines for Transmission Owner Identified Needs (AEP Assumptions Slide 8)</t>
  </si>
  <si>
    <t>Muncie, Indiana</t>
  </si>
  <si>
    <t>Medford Station
    Transformer 1 - 1959 Vintage
    Extremely high values of combustible gasses
    Overheating faults have occurred within the unit.
    Interfacial tension and the power factor values are at concerning levels proving the oil quality degradation
    Breakers "A" "B" and "C"
    1943-53 vintage FK oil breakers without containment
    Fault Operations: CB A(53) CB B(27) CB C(21) - Recommended(10)
    23rd Street Station
    Breakers "B", "C", "D", "E", "G", "J" and "K"
    1971 vintage FK oil breakers without containment
    Fault Operations: CB B(30) CB C(44) CB D(16) CB E(0) CB G(25) CB J(18) CB K(28) - Recommended(10)
    Arnold Hogan
    Distribution XF 2 - 1970 Vintage
    Experienced a failure in 1999
    Blaine Street Station
    Breaker "E"
    1970 vintage oil filled FK-breakers without oil containment
    Fault Operations: CB E(29) - Recommended(10)
    Delaware (IM) Station
    Breakers "C", "H", "I", "L", "M" &amp; "N"
    1963-1971 FK oil breakers without oil containment
    Fault Operations: CB C(6) CB H(27) CB I(50) CB L(164) CB M(57) - Recommended(10)
    Arnold Hogan - 23rd Street
    1963 wood crossarm construction
    3/0 copper and 4/0 ACSR
    Subject to 20 open A conditions
    Subject to 26 open B conditions
    In the past 10 years, 47 structures have had active maintenance performed. This is expected to increase as line ages.
    Delaware - Haymond
    1948 wood 5 circuit construction
    3/0 Copper
    22 open A conditions
    13 open B conditions
    Delaware - Jay
    1920's Vintage wood crossarm construction
    1/0 Copper conductor
    100 structures had to undergo active maintenance in the last 10 years and this trend is expected to rise as the line ages.
    55 open A conditions
    33 open B conditions
    556,661 CMI
    Arnold Hogan - Kenmore
    1930's and 1960's vintage construction
    3/0 copper and 336.4 ACSR conductor
    15 of the 47 structures had to undergo active maintenance in the last 10 years and this trend is expected to rise as the line ages.
    Majority of current and past maintenance concerns relate to integrity of structures and crossarms
    Elmridge Tap
    3 terminal line outside of Elmridge Station.
    Arnold Hogan Station
    AEP Distribution has requested a new delivery point at Arnold Hogan Station
    Delco Battery Site
    AEP Distribution has requested a new delivery point at the old Delco site to facilitate the industrial load pocket
    Transmission has received multiple customer requests at the industrial park near Delco Battery Site Barley Station
    AEP Distribution has requested a new delivery point off of the 138kV line near Barley station.</t>
  </si>
  <si>
    <t>Elwood, Indiana Area</t>
  </si>
  <si>
    <t>Jonesboro - South Summitville
    1930's wood crossarm construction
    #2 copper
    Over the past 10 years this line has had 128 structures require active maintenance with the majority being wood rot. This trend is expected to increase as the line ages.
    68 structures currently have an open condition
    South Elwood
    Breaker "C"
    1951 FK oil type with no oil containment
    Fault Operations: CB C(19) - Recommended (10)
    Transformer 1 - 1955 vintage
    Type O Westinghouse bushings
    Increasing power factor
    Increasing Carbon Monoxide
    Failed internal heater circuit.
    Physically obstructs other station assets.
    Fairmount
    Breakers "A" and "B"
    Fault Operations: A(75) B(99) - Recommended(10)
    Transformer 1 - 1972 vintage
    High Carbon Dioxide level
    Dielectric issues
    Peacock
    Breaker "A"
    1969 PR Oil breaker without containment
    Fault Operations: A(154) - Recommended(10)
    Transformer 1 - 1951 Vintage
    High levels of Ethane, Methane, and CO2.
    Increasing Insulation power factor.
    Both AEP Transmission and AEP distribution have received multiple inquiries about future economic development in the area around South Summitville.
    The current system would require significant rework in order to facilitate these requests, and the timeline for those fixes are not conducive to customer timelines.
    The 34.5kV system is subject to "Drop and Pick" operating procedure due to being out of phase with the 138 kV system. This operating procedure has been an issue for I&amp;M Distribution operations as it results in less reliable service for the customer and causes outages that could otherwise be avoided.</t>
  </si>
  <si>
    <t>Logan, Ohio</t>
  </si>
  <si>
    <t>Hocking 138kV MOAB "W" is in a failed state. When operating, arcing occurs, resulting in the tripping of remote breakers/circuit switchers.
    The structures supporting this MOAB will not allow for a like for like replacement due to the extra weight.</t>
  </si>
  <si>
    <t>Replace the existing 138 kV MOAB "W" with a 3000 A/63 kA breaker. Historically, operating this MOAB has resulted in the tripping of the 138 kV circuit breaker "A" and 69 kV circuit breaker "C" at Hocking due to a phase-to-phase fault. The structure supporting this MOAB doesn"t allow for it to be replaced by a vertical-break switch due to the extra weight on the structure. Hocking Station was designed to allow the installation of a circuit breaker in the future. In addition, this circuit breaker eliminates three dissimilar protection zones (bus, transformer and line).</t>
  </si>
  <si>
    <t>Install three 138 kV breakers in a ring bus configuration.</t>
  </si>
  <si>
    <t>Expand Lane Station to establish a new VTES 69 kV delivery point
    Install one 69 kV circuit breaker and associated equipment
    Motorize an existing 69 kV line switch
    Add 12 kV metering to two new customer owned 69/12 kV transformers
    Relocate Lane-Merrimac 69 kV line to accommodate the station expansion/new line termination location</t>
  </si>
  <si>
    <t>No viable cost-effective transmission alternative was identified</t>
  </si>
  <si>
    <t>Arnold Hogan
    Install a new Distribution transformer and bay. Replace existing transformer and Install a switcher on both transformers. Rebuild the 138kV side as a breaker and a half with 3 new 138kV breakers. Rebuild the 34.5kV voltage class as a ring bus with a new 28.8Mvar cap bank.
    Elmridge
    Retire Elmridge Station
    23rd Street
    Rebuild the 34.5kV voltage class as a 6 breaker ring bus with 5 new 69kV rated breakers. Install 3 138kV breakers to form a ring bus on the high side. Retire the cap banks. Rebuild the underground line exits as overhead
    Medford
    Rebuild station with a 3 breaker 69kV rated ring bus on the 34.5 side. Rebuild the high side as a 3 breaker 138kV ring bus. Replace the transformer with a 138/69/34.5kV bank. Retire the cap bank.
    Blaine Street
    Retire breaker E and construct a new 69kV rated bus with a new 69kV rated breaker and distribution bank.
    Fuson
    Build a new 138kV station with a 138kV bus tie breaker and 2 distribution banks to serve the Delco Battery site.</t>
  </si>
  <si>
    <t>Instead of rebuilding Hogan-Elmridge and Elmridge Extension 34.5 kV line assets as proposed under the proposed solution (with a few reroutes) construction of a greenfield Arnold Hogan-Elmridge-Utica transmission line can be considered as an alternate. This alternate would be extremely challenging to site and secure ROW for the greenfield route. And for that reason, this alternate solution is not preferred. No viable alternate solutions exist for Arnold Hogan, 23rd Street, Medford and Blaine Street stations.</t>
  </si>
  <si>
    <t>Kingsport, TN</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</si>
  <si>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</si>
  <si>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Deer Creek 34.5kV
    Breakers "K", "F", "M", "H", "V", "W" and "U"
    1949-62 vintage FK oil breakers without containment
    Fault Operations: CB K(9) CB F(1) CB M(17) CB H(16) CB V(5) CB W(1) CB U(38)- Recommended(10)
    CB W is over the recommended amount of switching operations.
    Hummel Creek 34.5kV
    Breakers "L" and "M"
    1949-1950 vintage FK oil breaker without containment
    Fault Operations: CB M(33) CB L(2) - Recommended(10)
    Gas City 34.5kV
    Breakers "A"
    1940 vintage FK oil breaker without containment
    Fault Operations: CB A(50) - Recommended(10)
    Miller Avenue 34.5kV
    Breakers "A" and "B"
    1950 vintage FK oil breaker without containment
    Fault Operations: CB A(10) CB B(16) - Recommended(10)
    Deer Creek - Miller Ave 34.5kV (6.1 Miles)
    1952 wood crossarm construction (age based on age of station)
    3/0 copper
    Subject to 15 open B conditions
    Subject to 13 open A conditions
    In the past 10 years, 37 structures have had active maintenance performed. This is expected to increase as line ages.
    Deer Creek - Hummel Creek 34.5kV (11 miles)
    1940 wood crossarm construction (age based on age of station)
    Subject to 16 open A conditions
    Subject to 17 open B conditions
    In the past 10 years, 16 structures have had active maintenance performed. This is expected to increase as line ages.
    Grant - West End 34.5kV (2.1 Miles)
    1950 wood crossarm construction (age based on age of West End station)
    Legacy Cap and Pin type insulators
    Subject to 5 open conditions
    In the past 10 years, has had to have 65 open conditions addressed
    Deer Creek - Marion 34.5kV (3.6 Miles)
    1949 wood crossarm construction (age based on age of Deer Creek breaker)
    Legacy Cap and Pin type insulators
    Subject to 5 open conditions
    In the past 10 years, has had to have 26 open conditions addressed
    Grant Tap 138kV
    3 terminal line outside of Grant Station.
    Deer Creek - Marion Plant 34.5kV
    4 Moabs in series</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</si>
  <si>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</si>
  <si>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Hilliard Station 69kV:
    CB 61, CB 62, and CB 63 are 1960's vintage 69kV oil-filled breakers. Oil type breakers are difficult to maintain due to oil handling requirements, and have had a number of fault operations: CB 61 (15), CB 62 (21) and CB 63 (31).
    105 of the 119 relays are electromechanical relays. EM relays have limited spare part availability, no vendor support, no SCADA functionality, and no fault data collection ability.
    The RTU is obsolete and does not meet current standards.
    The structure steel is deteriorating due to rust and the foundation supporting the steel shows severe cracking.
    Trabue Station 138/69kV:
    The 1960"s vintage, 138/69 kV, 115MVA Transformer #3 is recording elevated gas levels due to through fault conditions.
    60 of the 86 relays are electromechanical relays. EM relays have limited spare part availability, no vendor support, no SCADA functionality, and no fault data collection ability.
    Galloway Station 69kV:
    104 of the 122 relays are of the electromechanical type. EM relays have limited spare part availability, no vendor support, no SCADA functionality, and no fault data collection ability.
    The RTU is obsolete and does not meet AEP standards.
    The structure steel is deteriorating due to rust and the foundation supporting the steel shows severe cracking.
    Beatty-Galloway 69kV:
    The total circuit (~ 8 mi) currently has 51 open A conditions (structure, conductor, shielding grounding, hardware, and other) with a number of deteriorated overhead structures.
    Beatty Station 138/69kV:
    Three 1960"s vintage 69 kV oil breakers, CB 63, CB 64, and CB 65, show signs of bushing damage, lack of available repair parts, and high PCB content. Oil type breakers are difficult to maintain due to oil handling requirements, and have had a number of fault operations: CB 64 has seen 34 fault operations.
    1960"s vintage, 138/69 kV 50 MVA transformers #2 &amp; #4 are showing signs of short circuit strength breakdown due to the amount of through fault events, dielectric strength breakdown, and bushing damage (bushings). Transformer #2 also has a high levels of dissolved gas in the oil.</t>
  </si>
  <si>
    <t>Columbus, OH</t>
  </si>
  <si>
    <t>Marion, Indiana</t>
  </si>
  <si>
    <t>Sturgis, Michigan Area</t>
  </si>
  <si>
    <t>Columbus, Ohio</t>
  </si>
  <si>
    <t>The 345/138kV, 675MVA transformer #1 failed and caught fire at Bixby station. The MOAB switch, and risers cannot be repaired. A replacement is needed to support the load in the area.</t>
  </si>
  <si>
    <t>AEP Guidelines for Transmission Owner Identified Needs.</t>
  </si>
  <si>
    <t>Portsmouth, Ohio</t>
  </si>
  <si>
    <t>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t>
  </si>
  <si>
    <t>Bluffton, OH</t>
  </si>
  <si>
    <t>AEP Guidelines for Transmission Owner Identified Needs</t>
  </si>
  <si>
    <t>Equipment Material/Condition/Performance/Risk:
    AEP"s North Woodcock 138/69/34.5 kV, 50 MVA Transformer #1 (1966 vintage) is recommended for replacement due to dielectric strength breakdown, short circuit strength breakdown, and bushing damage. The 1200A/21kA, 69kV CB "A" (1966 vintage) and the 1200A/17kA,34.5kV CB "E" (1952 vintage), are in need of replacement due to bushing damage, excess numbers of fault operations (143), and a lack of spare part availability.
    The Bluffton - Rockhill 34.5 kV line has 55 open conditions. Most of the wood poles on this circuit are pre 1980-vintage. This line has experienced 9 momentary and 4 permanent outages in the last 10 years. 0.93 miles of this 34.5 kV line section between Hancock Wood Airport Delivery Point - Bluffton Station is nearing it"s thermal capacity under N-1-1 conditions.
    The Morrical - N. Woodcock 34.5 kV line has 77 open conditions. Half of the wood poles on this circuit are pre-1980 vintage. This line has experienced 16 momentary and 3 permanent outages in the last 10 years. The 0.64 mile 34.5 kV line section between Bluffton Station - Woodcock Switch is nearing it"s thermal capacity under N-1-1 conditions.
    Operational Flexibility and Efficiency:
    Bluffton Sw 34.5 kV is currently N.O. (towards Woodcock). This switch is open to prevent thermal overloads on the 34.5 kV system (~17 miles) under N-1-1 conditions.
    Hard taps currently exist for customers at both DTR and National Lime and Stone. Hard taps limit sectionalizing and often cause misoperations and over tripping</t>
  </si>
  <si>
    <t>Pursley – Franklin 138 kV line.</t>
  </si>
  <si>
    <t>New Customer Connection – A customer requested 138 kV service; anticipated load is 15 MW; location is near the Pursley – Franklin 138 kV line.
    Requested in-service date is June 2020.</t>
  </si>
  <si>
    <t>None (obligation to serve)</t>
  </si>
  <si>
    <t>New customer connection request will be evaluated per FirstEnergy's "Requirements for Transmission Connected Facilities" document and "Transmission Planning Criteria" document.</t>
  </si>
  <si>
    <t>New Customer Connection 
    A customer requested 138 kV service, anticipated load is 20 MW, location is near the Fawn - Lawson Jct 138 kV line.
    Requested in-service date is July 2020.</t>
  </si>
  <si>
    <t>Add / Expand Bus Configuration
    * Reduce amount of exposed potential local load loss during contingency conditions.
    Build New Transmission Line
    * Improve system reliability under contingency conditions.
    * Reduce the amount of potential local load loss during contingency conditions.</t>
  </si>
  <si>
    <t>Avon-Fowles 138 kV Q1 and Q3 Line Load at Risk
    * Reduce the amount of local load loss at risk and mitigate non-planning criteria voltage concerns on the &gt; 100 kV system under contingency conditions.
      * Loss of Avon-Fowles Q1 138kV line ("B_LINE1_NR_006") and path-end outage of the Avon-Fowles Q3 138 line.
      * Results in the potential loss of approximately 60 MWs and 14,000 customers.
      * Results in the potential low voltage (0.91 p.u.) at Dawson 138kV Substation
    Or
      * Common tower outage Avon-Fowles Q1 138kV line and the Avon-Fowles Q3 138 line ("C5-TWL-NR005").
      * Results in the consequential load loss of approximately 237 MWs and 68,200 customers.</t>
  </si>
  <si>
    <t>Avon-Clinton Install 138kV Double Circuit Corridor
    * Construct double circuit lines (~ 12 miles) from Dawson to Clinton with 795 ACSR conductor; utilize existing lines that are build for future 138kV expansion for part of the new double circuit. New conductor rating is 278 MVA SN / 339 MVA SE
    * Expand Dawson substation to a 6-breaker ring bus.
      * Avon-Dawson #1 and Avon-Dawson #2 138 kV Lines
      * Dawson-New Clinton Substation # 1 and Dawson-New Clinton Substation #2 138kV lines.
      * Connect 2 - 138 / 36 kV load transformers
    * Build a new substation near Clinton substation to convert Clinton to a breaker and half bus scheme, and incorporate the new Avon-Clinton 138 kV lines into the scheme. The breaker and half scheme will have 4 strings (12 breakers total).
    * Create two new line exits at Avon to incorporate the new Clinton lines.
    * Rearrange Grovewood taps to eliminate common tower contingency issues by tapping one transformer to the new Avon-Clinton 138 kV line.</t>
  </si>
  <si>
    <t xml:space="preserve"> Create two new line exits at Avon for dedicated 138kV radial lines to feed Dawson.</t>
  </si>
  <si>
    <t>DOM-2019-0018</t>
  </si>
  <si>
    <t>DEV Distribution has identified the need to replace an existing 115/34.5kV distribution transformer at Virginia Beach substation. Currently there is no high side fault interrupting device for this transformer. Requested in-service date is 05/15/2020</t>
  </si>
  <si>
    <t>Babcock &amp; Wilcox (B&amp;W) requested to upgrade their existing 12 kV service to 69 kV and be served directly from the B&amp;W 69 kV bus. Expected peak demand is approximately 16 MVA.</t>
  </si>
  <si>
    <t>Capacitor switchers ‘BB’ and ‘CC’ at Inez station are Mark V model which no longer support modern relaying packages. Mark V’s have been historically prone to mechanism failures and are being replaced system wide where possible. S&amp;C circuit switcher ‘AA’ at Inez station is an S&amp;C 2030 type with no gas monitor. The Inez 138 kV yard was designed as a breaker and a half station, but the ‘B’ string was never completed leaving dissimilar zones of protection between the #1 bus and 20+ mile Inez to Johns Creek 138 kV circuit. Dissimilar zones of protection also exist between the 138 kV bus #2, 138/69 kV transformer #1, and the 138 kV circuit to the Martiki coal service point.</t>
  </si>
  <si>
    <t>A transmission customer has requested new 69kV service on the northeast side of Wooster, Ohio. The total peak demand is 11 MVA.</t>
  </si>
  <si>
    <t>The 138kV riser is currently the Most Limiting Series Element on the 765/138 kV transformer at Maliszewski, reducing the summer normal rating by 170MVA. With customer load requests in the area, we anticipate this limitation overloading in the future. A transformer outage is already scheduled so utilizing already mobilized crews to save on costs in the long run would be desirable.</t>
  </si>
  <si>
    <t>Amazon Prime Air has requested distribution service (13kV) for a new air hub to be located at the Cincinnati/Northern Kentucky International Airport. Initial demand is projected to be 30 MW with phased growth to 80 MW.</t>
  </si>
  <si>
    <t>Large industrial customer (200+ MW) is supplied by two 138 kV circuits. Planned maintenance work on each circuit will require extended outages. The customer is at risk of complete interruption if the remaining circuit experiences an outage. Customer advises that complete interruption would have grave consequences on customer’s processes potentially leading to ceasing operations (closure of plant). Customer also advises that a minimum of 75MWs is required for a safe shutdown of equipment.</t>
  </si>
  <si>
    <t>New and existing industrial load growth in the area west of the Cincinnati/Northern Kentucky International Airport is predicted to exceed the capacity of the local distribution system. An additional 40MWs is requested.</t>
  </si>
  <si>
    <t>The Amherst-Clifford 69 kV circuit (13.9 mi.) consists primarily of 1960 wood pole structures with 4/0 ACSR overhead conductor and currently has 26 open conditions including rot top, woodpecker damage, split poles, broken insulators and damaged shield wire. Over the 2015-2018 time frame there were 5 momentary outages which occurred during lightning and wind events due to the lack of shield wire on half of the circuit, exposing it to a higher probability of forced momentary and permanent lightning induced outages. The Clifford-Scottsville 46 kV circuit (45.5 mi.) consists primarily of 1926 wood pole structures with 4/0 ACSR overhead conductor and currently has 93 open conditions including rot top, rot heart and woodpecker/insect damage. Over the last recorded 3 year period, 6 permanent outages were observed. Also, only 16% of the line has shielding, mainly on the tap sections. Riverville station serves a large industrial customer (Grief Brothers Corporation) consisting of approximately 45 MW from a radial 138 kV line served from Boxwood S.S. located between Clifford and Reusens. This radial line is approximately 9.2 miles long, leaving a large amount of load exposed to a variety of single contingency events.</t>
  </si>
  <si>
    <t>The 138/12 kV Transformer #3 at Fremont station is 1971 vintage and is showing dielectric breakdown (insulation), accessory damage (bushings), and short circuit breakdown (due to through faults). 138/69 kV Transformers #1 and #2 at Fremont station are 1957 vintage and show significant signs of dielectric breakdown (insulation), accessory damage (bushings), and short circuit breakdown (due to through faults).</t>
  </si>
  <si>
    <t>The Glencoe-Somerton 69kV circuit is 22.5 miles in length and has numerous condition issues. Within the last 5 years, it has experienced 18 momentary outages (3.6 per year) and 7 permanent (sustained) outages (1.4 per year). The average outage duration has been 13.7 hours. AEP and South Central Power Co-op customers served from this circuit suffered nearly 3.5 million minutes of customer interruption (CMI) during the 2015-2018 timeframe. The circuit currently has 148 open conditions (43 structural, 23 on conductor, 5 for shielding/grounding, 24 for hardware, and 53 for forestry/ROW). The majority of the wood poles were installed in 1953 and 1970 (84% of circuit length). The conductor was also primarily installed in 1953 (219 kcmil ACSR) and 1970 (336 kcmil ACSR). The majority of the outage causes have been attributed to T-Line condition issues. The two 69kV delivery points for South Central Power Co-op’s Beallsville and Pipe Creek stations are connected via hard taps (no sectionalizing switches present). This requires an outage to the customer whenever maintenance or emergency repairs must be done on either side of the customer tap.</t>
  </si>
  <si>
    <t>The Blackhawk-Dillonvale-Sparrow 69 kV line was originally constructed in 1918 and approximately 30% of the wood structures are still from 1918. More than half of the structures are of pre-1980 vintage and are affected by heavy rot and woodpecker/insect damage. 70% of the conductor is from 1926 (or prior) and is showing signs of tensile-related failures. There are 180 open A conditions on this line. Sections of the Blackhawk-Parlett line (Blackhawk Extension, Raider Extensions and Rexford Extension) have been recently rebuilt to 138 kV standards. (Shown in Red)</t>
  </si>
  <si>
    <t>A Customer plans to install a 2nd 69/12 kV transformer in their facility to support increased load. This customer had already procured a transformer in advance.</t>
  </si>
  <si>
    <t>Support of the DHS sponsored Resilient Electric Grid (REG) initiative with a new technical pilot project involving superconducting cable.</t>
  </si>
  <si>
    <t>- Significant load growth in the area east of I-75 and south of I-675 - Distribution Circuit RH1211 served from Yankee Substation exceeded its thermal rating this past summer and RH1204 from Yankee Substation is approaching its rated capacity. There are no ties in the vicinity of the load center with sufficient capacity to serve growing loads. - DP&amp;L must develop a solution immediately to have capacity to serve distribution load in this load center or risk overloading existing equipment and not having sufficient distribution capacity to serve growing load. There is a need for a new distribution source closer to the load center. - DP&amp;L must offload the Yankee and Normandy circuits to ensure sufficient capacity to serve growing load centers in Centerville and Waynesville.</t>
  </si>
  <si>
    <t>- The loads at the existing Urbana Substation have grown beyond the capacity of the existing distribution transformers and DP&amp;L has utilized a mobile transformer at the Urbana substation to take load off of the distribution banks that would otherwise be pushed beyond their thermal limits. - The existing Urbana and Kingscreek substations are not centrally located to the growing load center which makes load transfers to and from either sub nearly impossible. - Distribution 12.47KV circuits DB1205 and DB1206 from Urbana Substation both reached their peak circuit capacities this past summer. - There is a need for a new distribution source closer to the load center to provide loading relief on the Urbana Substation transformers and circuits.</t>
  </si>
  <si>
    <t>- The Dayton 138kV system regularly experiences real-time loading issues on the Hutching-Sugarcreek 138kV 13805 line during peak and shoulder peak times. Dayton System Operations works with PJM and frequently switches the Crown 138/69kV transformer out of service to avoid a PCLLRW but in some instances, this is not a possibility. Also, this switching and segmentation of the system is not a good practice for the equipment and reliability of the system. Dayton has a plan to help solve this issue by installing a 138/69kV transformer at Normandy Substation but we have concerns this could shift the operational loading issues from the Sugarcreek-Hutchings 138kV line to the Sugarcreek to Normandy 138kV line with the growth in this area. Also, Normandy Substation has space limitations for a 138kV transformer. If this issue is not addressed immediately, it could lead to more real-time issues and further degradation to the equipment that is switched out in this quickly growing load center. - In addition to the 138kV loading issues in this area, this growing load center is served by three 69kV sources with limited capacity and a performance issue. These factors make performing regular maintenance more difficult and puts the reliability of the system at risk. In the event of a single outage (planned for maintenance or unplanned due to system events) to one of the three sources, a subsequent 69kV outage would lead to severe reliability implications including loadings in excess of the emergency line ratings. The 6610 Yankee-Caesars-Trebein 69kV line is one of the three 69kV lines supplying the load center and it is a 31 mile line, three terminal line constructed in 1950 with wood poles that has experienced 7 permanent and 16 momentary outages the past 5 years.</t>
  </si>
  <si>
    <t>- Existing distribution 12.47KV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</si>
  <si>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 Greenville 138/69kV transformer was built in 1978 - Failed, repaired, and placed back in-service in 2009 - In the summer of 2018, this transformer experienced issues evidenced by rising transformer temperatures, generation had to be called on to relieve the loading constraint on several occasions. - This transformer is undersized and routinely approaches its nameplate ratings as evidenced by frequent PCLLRW’s issued on this facility. Due to the operational issues this past summer and regular loading near nameplate capacity, this transformer could fail or not be available during peak load conditions which potentially creates real-time issues. It is critical for real-time operations that this transformer issue be addressed in a planned manner to ensure reliability of the 138kV and 69kV system in this area. -The existing Greenville 138/69kV transformers is the only 150MVA transformer on the Dayton system, the standard 138/69kV transformer size is 200MVA. The extra capacity provided by a 200MVA transformer is needed in this area to account for the wide range of loading scenarios depending on the status of Greenville Generation.</t>
  </si>
  <si>
    <t>- Customer requested a new delivery point in Miami County, Ohio, within Bethel Township. - Initial loading projected at ~5-7MW, with expected annual growth of 1.2%</t>
  </si>
  <si>
    <t>The distribution system feeding this area from Hebron and Limaburg is nearing its capacity limit. 70-90 MVA of load growth is expected in this area over the next five years. Duke Energy Distribution has requested a new transmission to distribution substation in the Petersburg, KY area.</t>
  </si>
  <si>
    <t>Beckjord 138kV buses 3 and 4 are 66 years old, are constructed of copper bus with cap and pin insulators, and in deteriorating condition. The breakers on these busses are oil filled and obsolete. Rebar is showing though the deteriorating structural and equipment foundations.</t>
  </si>
  <si>
    <t>Technical Services continues to have problems with the mechanisms on three 345kV breakers at Foster. The manufacturer no longer makes the mechanism for these 1990 vintage breakers. The breakers also have an on-going problem leaking SF6 gas.</t>
  </si>
  <si>
    <t>The Pennsylvania Turnpike Commission (PTC) has informed Duquesne Light Company (DLC) that it plans to construct an expressway from Jefferson Hills Borough to I-376 in Monroeville. The initial construction phases of this expressway begin in Jefferson Hills and end in the city of Duquesne. The construction of this expressway will closely follow the DLC transmission corridor between the Wilson and Port Perry transmission stations and, as such, a number of DLC’s existing transmission structures will be impacted and/or displaced. The PTC has requested that all DLC modifications are completed prior to the start of the corresponding expressway construction phase, the last of which is 3/1/2023.</t>
  </si>
  <si>
    <t>The Lancaster distribution substation is 64 years old, and does not meet current EKPC standards. The substation has limited space, and due to its current configuration requires a full station outage to replace the regulators. The transformer and regulators are located inside the high side box structure. There is little clearance around the low bay which makes it impossible to use equipment when replacing any of the reclosers. The station does not have a low side transfer bus/scheme or a bypass for metering equipment. Because of the short length of the station driveway, EKPC staff have to park on the roadway to open the station gate. This station drive is located in a slight curve, which make this access a safety concern. The station drive has also had water run-off issues, and has required repairs numerous times over the last several years.</t>
  </si>
  <si>
    <t>Real time load levels on the Skaggs 138-69 kV autotransformer have exceeded the normal transformer rating on several occasions over the last five years. During extreme weather and other system issues on January 7, 2018, real time loading on the Skaggs transformer reached 136 MVA, over 120% of the normal rating. EKPC experienced operational issues, including loss of load, during this overload event.</t>
  </si>
  <si>
    <t>The Grants Lick to Griffin Junction line section is 62 years old. The LineVue robot from Kinectrics Corporation revealed that the majority of the line section is in poor condition (static and conductor). The EKPC Reliability team has included this line section in their top 10 of line sections that should be addressed due to the condition assessment.</t>
  </si>
  <si>
    <t>Comprehensive inspection data revealed deterioration on Deepwater - Paulsboro 69 kV line.</t>
  </si>
  <si>
    <t>Inspection revealed deteriorated equipment in 69/12 kV Newport Substation</t>
  </si>
  <si>
    <t>Clark is supplied by 26kV circuits with increasing performance problems. - Over the past decade, the 26kV supply circuits have seen significant momentary and extended outages, with total duration of hundreds of hours. * Station equipment at Clark has been in service for over 60 years. This equipment has been identified as being in poor condition and needs to be addressed. The station has outdoor metal clad switchgear that has resulted in rust and leaks over time, which causes bus failures. - Clark serves roughly 2,300 customers and 16 MVA of load. * Stations around Clark are at or near capacity. There is a need for additional capacity in the area.</t>
  </si>
  <si>
    <t>Stations in the New Brunswick area are at or near capacity. There is a need for additional capacity in the area. * Adams serves roughly 22,000 customers and 83 MVA of load. * Bennetts Lane serves roughly 21,000 customers and 83 MVA of load. * Brunswick serves roughly 10,000 customers and 46 MVA of load. * Station capacity for each station is 60 MVA, excluding the value of inter-station ties.</t>
  </si>
  <si>
    <t>Stations around Texas Ave are at or near capacity. There is a need for additional capacity in the area.
* Lawrence serves roughly 26,000 customers and 121 MVA of load.
Texas Ave is a unit substation supplied by two 26kV circuits with increasing performance problems.
* Over the past decade, the two 26kV supply circuits at Texas have experienced 10 extended outages and 32 momentary outages, with total duration of over 82 hours.
Station equipment at Texas Ave has been in service for over 60 years. This equipment has been identified as being in poor condition and needs to be addressed.
* Texas Ave serves roughly 1,000 customers and 5 MVA of load.</t>
  </si>
  <si>
    <t>Customer has requested a new point of interconnection between DPL’s West Cambridge and Vienna 69 kV Substations to address reliability concerns.</t>
  </si>
  <si>
    <t>At Windsor for the event of a stuck 230 kV bus tie breaker, both 230 kV feeds are outaged, along with two 230-34.5 kV transformers feeding the Windsor area distribution load. In the current configuration, the 230 kV feeds the 34.5 kV bus via a 230-34.5 kV transformer. The 34.5 kV bus then feeds into the local 34.5 kV network. This arrangement creates a transmission path through lower voltage facilities.</t>
  </si>
  <si>
    <t>In the event of a Pequest #1 115-34.5 kV transformer fault, the S919 line (3-terminal line) and the bus tie breaker are relied upon to clear the fault resulting in an additional loss of the Drakestown, Flanders, and Morris Park transformers. At Pequest River, in the event of a stuck 115 kV bus tie breaker, both 115 kV feeds into Pequest River are outaged, along with two 115-34.5 kV transformers feeding the Pequest River area 34.5 kV network, the Drakestown #1, Flanders #2, and Morris Park #1 transformers.</t>
  </si>
  <si>
    <t>N-1-1 outages result in loss of the 34.5 kV lines serving the area impacting approximately 7,700 customers and approximately 33 MW of load. N-1-1 outage of the Traynor-Madison 34.5 kV and the Traynor-Livingston Switch Point 34.5 kV lines, thermal loading on the Traynor-Madison (N14) 34.5 kV line is greater than 105% of its 50 MVA limit.</t>
  </si>
  <si>
    <t>At Morristown, in the event of a stuck 230 kV bus tie breaker, both 230 kV feeds are outaged, along with two 230-34.5 kV transformers feeding the Morristown area 34.5 kV network impacting approximately 23,100 customers and approximately 155 MW of load. In the current configuration, the 230 kV feeds the 34.5 kV bus via 230-34.5 kV transformers. The 34.5 kV bus then feeds into the local 34.5 kV network which is operated in a radial configuration due to overdutied 34.5 kV breakers.</t>
  </si>
  <si>
    <t>Readington T774 34.5 kV line is radial. Line outage or contingency as well as 34.5 kV bus maintenance or outages result in loss of the T774 impacting approximately 1,700 customers and approximately 35 MW of load.</t>
  </si>
  <si>
    <t>Middletown Junction #3 230-69 kV: Transformer is 55 years old There have been 44 maintenance orders since 2003 Multiple oil leaks in load tap changer Combustible gasses found in load tap changer oil</t>
  </si>
  <si>
    <t>Hill Valley #1 115/46 kV Transformer Transformer has Increased failure probability due to leaks, failed auxiliary equipment and damaged wiring. Transformer is 57 years old. Since 2004, there have been 25 maintenance orders on this transformer.</t>
  </si>
  <si>
    <t>Lewistown #2 230/115-46 kV Transformer Transformer has an increased failure probability due to leaks and failed auxiliary equipment. Transformer is 65 years old. Since 2004, there have been 96 maintenance orders on this transformer.</t>
  </si>
  <si>
    <t>Hackensack is supplied by 26kV circuits with increasing performance problems. * Over the past decade, the 26kV supply circuits have seen significant momentary and extended outages, with total duration of hundreds of hours.  
Station equipment at Hackensack has been in service for over 60 years. This equipment has been identified as being in poor condition and needs to be addressed. * Hackensack serves roughly 5,000 customers and 30 MVA of load</t>
  </si>
  <si>
    <t>Plauderville is supplied by 26kV circuits with increasing performance problems. * Over the past decade, the 26kV supply circuits have seen significant momentary and extended outages, with total duration of hundreds of hours. 
Station equipment at Plauderville has been in service for over 60 years. This equipment has been identified as being in poor condition and needs to be addressed. The station has outdoor metal clad switchgear that has resulted in rust and leaks over time, which causes bus failures. * Plauderville serves roughly 3,000 customers and 15 MVA of load. 
Stations around Plauderville are at or near capacity. There is a need for additional capacity in the area.</t>
  </si>
  <si>
    <t>* Lawnside is a straight bus fed by four 69kV lines that serves roughly 24,000 customers and 113 MVA of load. * A stuck breaker condition on any of the 69kV bus section breakers causes the loss of three 69kV lines and two transformers, leaving the station with only a single 69kV supply. This results in an unacceptable voltage drop of roughly 7%. * Poor circuit performance on the Lawnside-Maple Shade 69kV circuit. * Over the past five years, the Lawnside-Maple Shade 69kV circuit has experienced 11 extended outages and 13 momentary outages, with total duration of over 113 hours.</t>
  </si>
  <si>
    <t>Poor station reliability at Mount Rose. Mount Rose serves roughly 11,000 customers and 60 MVA of load. * Mount Rose experienced station shutdowns due to loss of all 69kV supply in 2016 and 2018. * Over the past decade, the three 69kV supply circuits at Mount Rose have experienced 21 extended outages and 9 momentary outages, with total duration of over 207 hours. Mount Rose is a straight bus fed by three 69kV lines. There are several contingencies that would result in unacceptable voltage drops: * An N-1-1 condition on 69kV supplies in the network leaves Mount Rose and several customer substations in the area with only long distance, daisy-chained paths to 230kV sources. The voltage drops by roughly 7%. * A stuck breaker condition on the capacitor bank breaker causes the loss of two 69kV lines and the capacitor bank, leaving the station with only a single 69kV supply. The voltage drops by roughly 6%. * A stuck breaker condition on the bus section breaker results in the loss of the entire station.</t>
  </si>
  <si>
    <t>Inspections revealed deteriorated equipment at 138/12 kV Scull Substation</t>
  </si>
  <si>
    <t>Area</t>
  </si>
  <si>
    <t>PJM Area</t>
  </si>
  <si>
    <t>PJM West</t>
  </si>
  <si>
    <t>PJM South</t>
  </si>
  <si>
    <t>PJM MA</t>
  </si>
  <si>
    <t>* Cyclops 69kV circuit switcher A is currently being used as a line CB. This model has limited spare parts availability and reliability concerns. This circuit switcher has also experienced 41 fault operations. * Cyclops 69kV CB B is an oil type breaker (vintage 1955) that has exceeded the manufacturers recommended number of fault operations (36 total faults). Oil breakers are difficult to maintain due to oil handling requirements. Oil spill can occur during maintenance and fixes. * Cyclops station currently has 19 electro-mechanical relays employed. EM relays have limited spare part availability, a lack vendor support, no SCADA functionality, and no fault data collection ability. * Cyclops station is currently built upon a four-pole wooden bay that is progressively deteriorating.</t>
  </si>
  <si>
    <t>* East Cambridge 34.5kV CB “D”, 69kV CB “A” and 69kV CB “C” are vintage (1970- 1975) circuit breakers. Oil breakers are difficult to maintain due to oil handling requirements and risk of oil spills during maintenance and failures. In addition, these CB’s have exceeded the manufacturers recommended fault operations: CB A (8), CB C (28), and CB D (91). * East Cambridge circuit switcher AA (vintage 1970) is recommended for replacement due to reliability concerns and lack of spare part availability. * East Cambridge currently has 36 electro-mechanical relays employed. EM relays have limited spare part availability, a lack vendor support, no SCADA functionality, and no fault data collection ability.</t>
  </si>
  <si>
    <t>* Greentown * According to the DEDSTFMRS PJM document, BES facilities with 7+ elements are recommended to be in a complete breaker and a half setup at a minimum. This facility has 7 elements and is currently in an incomplete breaker and a half setup.</t>
  </si>
  <si>
    <t>* Tanners Creek * Currently a line fault on the Dearborn circuit causes 5 EHV breakers to open. This is above the AEP max of 4 and must be addressed. * According to the DEDSTFMRS PJM document, 200kV+ facilities with 7+ elements are required to be in a complete breaker and a half setup at a minimum. This facility has 9 elements and is currently in an incomplete breaker and a half setup.</t>
  </si>
  <si>
    <t>*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</si>
  <si>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</si>
  <si>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Mullens Station * Transformer Bank #4 138/46 kV * Short circuit strength breakdown caused by the amount of high energy electrical through fault events * Numerous gases are at the IEEE level 2 condition level with acetylene and ethylene being at the highest condition level 4, which negatively impacts the oil dielectric * Major carbonization of the insulating paper as occurred from these numerous through fault events, indicating that this unit is near the end of its useful life * There is a bad fan on transformer #4, on the bottom of cooling group 2 * Grounding Bank #3 * Upward trending of oil moisture content resulting in downward trending to the oil dielectric strength * Increasing moisture content is a resultant of water ingress and/or break down of paper insulation of TF windings * Short circuit strength breakdown caused by the amount of thermal through fault events * Existing Gr. SW. MOAB configuration on the 138/46 kV and 138/34.5 kV transformers create faults in the station; known safety hazard in legacy station designs * 63 of the 74 relays in the station (85% of all station relays) are of the electromechanical type which have significant limitations with regards to fault data collection and retention * 13.2kV CBs R &amp; S at are oil filled breakers without oil containment</t>
  </si>
  <si>
    <t>Customer has requested a new point of interconnection at DPL’s Milford substation due to load growth within the cooperative. * Forecasted Load: 73 MW</t>
  </si>
  <si>
    <t>Beaver 345 / 138 / 13.2 kV 392 MVA #1 Transformer * Oil Pump issues and maintenance * Increased failure probability * Aging/deteriorating bushings Beaver 345 / 138 / 13.2 kV 392 MVA #2 Transformer * Oil Pump issues and maintenance * Increased failure probability * Aging/deteriorating bushings</t>
  </si>
  <si>
    <t>Fox 345 / 138 kV 224 MVA #5 Transformer * Oil Pump/cooler maintenance * Aging/deteriorating bushings * Increased failure risk Fox 138 kV Circuit Breaker Q5 * Mechanism issues * Aging/deteriorating bushings * Spare part availability/vendor support limitations * Negative impact on equipment health (transformer)</t>
  </si>
  <si>
    <t>Line Condition Rebuild / Replacement Assessment of existing transmission lines for equipment characteristics that are at, or beyond their existing service life, or contain components that are obsolete. * Aged or deteriorated wood pole transmission line structures. * Negatively impact customer outage frequency and/or durations. * Demonstrate an increasing trend in maintenance findings and/or costs</t>
  </si>
  <si>
    <t>New Castle 138 / 69 kV 75 MVA #7 Transformer * Oil Leaks/moisture ingress * Aging/deteriorating bushings * Increased failure risk New Castle 69 kV Circuit Breaker B32 * Mechanism issues * Aging/deteriorating bushings * Spare part availability/vendor support limitations * New breaker will offer improved transformer protection</t>
  </si>
  <si>
    <t>Northfield 138 kV Bus 2 and Bus 4 * Deteriorated bushings and insulators, increased failure risks * Reliability issues, EM relaying mis-operations Juniper 138 kV Bus 1 * Deteriorated bushings and insulators, increased failure risks * Reliability issues, EM relaying mis-operations</t>
  </si>
  <si>
    <t>Zelienople 69 kV Area Load At Risk * Outage of the Zelienople circuit results in loss of 16.6 MW and 3,762 customers * Radial line exposure is 1.2 miles * Line has experienced 2 sustained outages in the past 5 years</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</si>
  <si>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</si>
  <si>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Ashtabula 138 kV Substation Equipment and Protection * Two (2) 138 kV breakers (B143 &amp; B149), lightning arresters and associated switches, and control wiring are showing degrading performance, increasing maintenance, age (46-63 years), and obsolescence of equipment and spare parts</t>
  </si>
  <si>
    <t>Brush Wellman-Ottawa 69 kV Line Assessment * The poles and associated hardware on this line have reached end of life with 92% of the poles greater than 60 years. * Maintenance and repairs are trending upward in frequency and severity. * Four Air Break switches are obsolete and no longer supported for parts. System Performance * Over the past 5 years, the Brush Wellman-Ottawa 69 line has experienced 4 outages (3 sustained , 1 momentary).</t>
  </si>
  <si>
    <t>Chamberlin 138 kV Substation * Two (2) 138 kV Oil Circuit Breaker (OCB) breakers (B86 &amp; B69) and MOAB Switch A19 at Chamberlin are showing degrading performance, increasing maintenance, age (&gt; 30 years), and obsolescence of equipment and spare parts.</t>
  </si>
  <si>
    <t>Coulter-Longview 69 kV Line Assessment * The poles and associated hardware on this line have reached end of life with 90% of the poles greater than 60 years. * Maintenance and repairs are trending upward in frequency and severity. * Four Air Break switches are obsolete and no longer supported for parts. * Conductor (1/0 and 2/0 Copper) dates to original construction System Performance * Over the past 5 years, the Coulter-Longview 69 kV line has experienced 10 outages (6 sustained , 4 momentary)</t>
  </si>
  <si>
    <t>Evergreen Substation 138 kV Equipment and Protection * BES bus protection is presently performed by a complex scheme that has a history of causing misoperations at other substations. The scheme uses distributed electromechanical relays to exclude a bus fault rather than detecting the bus fault directly.</t>
  </si>
  <si>
    <t>Frisco Substation 69 kV Protection * Line protection at Frisco substation consists of a single relay protection scheme. A recent relay failure during a fault at a nearby substation led to delayed fault clearing and a larger number of customers affected than necessary. There is not backup relay schemes to reduce customer exposure to a similar single point of failure.</t>
  </si>
  <si>
    <t>Hoytdale Substation Transformer Assessment * The existing 345 / 138 kV Hoytdale transformer #1 is showing end of service life issues; including oil leaks, moisture ingress, problematic cooling controls, unreliable gauges / annunciators, failing pumps and relays that are prone to misoperations.</t>
  </si>
  <si>
    <t>Jackman 138 / 69 kV Area The Jackman 69 kV substation is electrically isolated from the Jackman 138 kV substation; it is sourced from Dixie 69 kV substation. The contingency loss of the DixieJackman 69 kV line or a stuck breaker at Dixie substation results in the loss of approximately 43 MW and 19,000 customers at three transmission service points. * Over the past five years, the Dixie-Jackman 69 kV line has experienced approximately 1 outage (1 sustained , 0 momentary).</t>
  </si>
  <si>
    <t>Longview 69 kV Substation Assessment * The electromechanical relays and communication equipment at the 69 kV Longview substation have been identified to be prone to misoperation. The disconnect switches have operation difficulty and the 69 kV Bus PTs are nearing end of life with increased risk of failure.</t>
  </si>
  <si>
    <t>Maple Substation 69 kV Protection * Line protection at Maple substation consists of a single relay protection scheme. A recent relay failure during a fault at a nearby substation led to delayed fault clearing and a larger number of customers affected than necessary. There is not backup relay schemes to reduce customer exposure to a similar single point of failure.</t>
  </si>
  <si>
    <t>New Castle 138 kV and 69 kV Substation Assessment * One (1) 138 kV OCB breaker (B166) and five (5) 69 kV OCB breakers (B32, B86, B90, B96 and B106) at New Castle are showing end of life characteristics; including deteriorated bushings, mechanism, oil leaks, and age (&gt; 30 years) with increasing maintenance and obsolescence of equipment and spare parts. Associate</t>
  </si>
  <si>
    <t>The Amherst 69 kV substation is owned by Amherst Municipality with transmission service from a tapped 69 kV transmission line. The Henrietta-Johnson 69 kV line outage (N-1) results in approximately 39 MW &amp; 9,195 customers at three transmission service points being interrupted. * Over the past five years, the Henrietta-Johnson 69 kV line has experienced approximately 21 outages (13 sustained , 8 momentary).</t>
  </si>
  <si>
    <t>Comprehensive inspection data revealed deterioration on Moss Mill - Motts Farm 69 kV line.</t>
  </si>
  <si>
    <t>Comprehensive inspection data revealed deterioration on Mickleton - Paulsboro - Valero 69 kV line.</t>
  </si>
  <si>
    <t>* A study of the current physical loading capability of the structures along the Astor-Shannon-Groves &amp; Shannon - Bixby 138 kV circuits revealed that many of the poles are currently overloaded under NESC Heavy Loading Conditions. Additionally, the line structures are unable to handle the addition of telecom fiber, which is needed to improve communications in this area. Existing NESC Heavy Loading Conditions: * 36% of poles on the Astor-Bixby 138 kV circuit show overloading. * 29% of poles on the Bixby - Shannon 138 kV circuit show overloading. * 20% of the poles on the Shannon - Refugee 138 kV circuit show overloading. * 58% of poles on the Refugee - (Future) Brice 138 kV circuit show overloading. * 35% of poles on the (Future) Brice - Astor 138kV circuit show overloading. * Primarily 1952 wood poles (57% of total line) * Conductor is all from 1952 * 43 (out of 155) structures on the circuit have at least 1 open condition (28%), with a total count of 63 open conditions. 23 reported closed conditions - 1 forestry, 4 conductor, 18 structure * No outage history (0 CMI/CI) * The Astor-Groves-Shannon 138 kV circuit is a three-terminal line, which limits sectionalizing and can cause mis-operations and over tripping. * Astor 138 kV Station has ground switch MOAB’s on both 138/13 kV transformers. Ground switch MOABs cause intentional high side faults, which can damage nearby equipment.</t>
  </si>
  <si>
    <t>* The New Lexington - East Logan 22.3 mile 69 kV (vintage 1916) was built using wood pole structures with conductors ranging from #1 Copper 3 conductor (31 MVA rating) to 336.4 KCM ACSR 18/1 (73 MVA rating). * There are 139 open A conditions on this line, including burnt/broken conductors, and broken structures. The New Lexington - East Logan 69 kV circuit has experienced over three million customer minutes of interruption in the past three years.</t>
  </si>
  <si>
    <t>69 kV circuit breakers ‘B’ and ‘E’ at Morehead are CF-48 oil type breakers that were manufactured in 1967. These are oil breakers that have become more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Morehead breakers ‘B’ and ‘E’ have experienced 42 and 97 fault operations respectively. The manufacturer’s recommendation for this type of breaker is 10. From 2013-2018 the Morehead - Morgan County 69 kV circuit (~ 20 miles) has experienced 29 momentary and permanent outages. The 21 mile 69 kV line section between Morehead and Index has 255 category A open conditions associated with the structures and conductors that make up the line. These conditions include damaged/rotted poles and damaged guy wires, cross arms. The majority of this circuit utilizes 1950s wood structures and 3/0 ACSR conductor. 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 From 2013-2018 the Prestonsburg - Thelma 46 kV circuit (~ 16 miles) has experienced 22 momentary and permanent outages. The circuit has 34 category A open conditions associated with the structures that make up the line. These conditions include damaged/rotted poles and damaged guy wires, cross arms. The majority of this circuit utilizes 1960s wood structures and 336.4 ACSR conductor.</t>
  </si>
  <si>
    <t>Associated Needs: AEP-2018-IM010 Strawton - Arnold Hogan 138 kV * This line currently has 4 MOABS in series (2 at Aladdin and 2 at Jones Creek) which is above AEP’s max of 3.</t>
  </si>
  <si>
    <t>Equipment Material / Condition / Performance / Risk: * Elliott 138 kV circuit breaker 102 (vintage 1956) is an oil type breaker recommended for replacement due to bushing damage, reliability, and lack of spare part availability. * Elliot 69kV circuit breakers 61, 66, and 67 (vintage 1972) have experienced the following numbers of fault operations: CB-102 (38), CB-67 (10), CB-66 (40), and CB-61 (1). These breakers are oil type breakers recommended for replacement due to reliability and lack of spare part availability. * Strouds Run 69kV circuit breakers 63 and 66 (vintage 1969-1973) are oil breakers recommended to replace due to reliability and lack of spare part availability. Maintenance has become more difficult due to the oil handling required to maintain them. They have experienced the following fault operations: CB 63 (24), CB 66 (0). * Strouds Run 138kV Circuit switchers “CS-TR1” and “CS-TR2” are Mark type switchers. Mark switchers are being recommended for replacement system wide due to their inability to coordinate with modern relaying packages. Circuit switchers have experienced the following fault operations: CS-TR1 (17), CS-TR2 (18). * Strouds Run 138/69 kV 33.6MVA transformer #1 (vintage 1972) is also showing significant signs of deterioration. Drivers for replacement include dielectric strength breakdown, short circuit strength breakdown, and bushing damage. * Clark Street 69 kV circuit breakers 61 and 64 (vintage 1968) are oil filled breakers that have been recommended for replacement due to oil handling requirements, no longer has vendor support, lacks sufficient spare part availability, and has a history of malfunctions. The breakers have had the following fault operations: CB 61 (8) and CB 64 (15). Equipment Material / Condition / Performance / Risk: * The Elliot - Lee 69kV 8 mile, 69 kV line (vintage 1974) was constructed using wood pole structures with 336.4 KCM ACSR 18/1 conductor (73 MVA rating). * There are 106 open A conditions on this line, including rotten structures, burnt/broken insulators, and loose/broken/sagging conductor sections, improperly installed shield wires and woodpecker damaged structures. * These stations still have the following amount of electromechanical relays employed: Elliot (29), Strouds Run (78), Clark Street (25). EM relays have limited vendor support, lack SCADA functionality, and don’t offer fault data collection. Operational Flexibility and Efficiency: * The Crooksville - Poston - Strouds Run 138kV circuit is a three-terminal line, which limits sectionalizing and can cause mis-operations and over tripping. * The Dexter - Elliot - Poston 138kV circuit is a three-terminal line, which limits sectionalizing and can cause mis-operations and over tripping.</t>
  </si>
  <si>
    <t>Hickory Creek - Main Street 1 (~6.7 Miles) * 1950’s vintage wood pole line * There are currently 31 open conditions, This trend is expected to increase as the structures and conductor age. Hickory Creek - Main Street 2 (section in question is the Langley Extension ~.7 miles) * 1950’s vintage wood pole line * There are currently 11 open conditions on this segment of the line, This trend is expected to increase as the structures and conductor age.</t>
  </si>
  <si>
    <t>Hillcrest - Bluffton 69kV line * 1964 vintage wood pole line * This line is currently subject to 155 open conditions with the majority being structural issues. This trend is expected to increase as the structures and conductor age. Decatur - Berne 69kV line * 1966 vintage wood pole line * This line is currently subject to 95 open conditions with the majority being structural issues. This trend is expected to increase as the structures and conductor age. Jay - Lincoln 138kV line * 1953 vintage wood H frame line * This line is currently subject to 111 open conditions with the majority being structural issues. This trend is expected to increase as the structures and conductor age. Adams - Bluffton 69kV line * 1957 vintage wood pole line * This line is currently subject to 32 open conditions with the majority being rotting structural issues. This trend is expected to increase as the structures and conductor age. Portland 69kV station * Breakers “A” and “G” * 1962-1969 vintage Oil breakers * Fault Operations: A(57) G(89) - Recommended(10) Kingsland 69kV station * Breakers “A” and “B” * 1969 vintage Oil breaker * Fault Operations: A(31) B(27) - Recommended(10). Antiville * Potential economic developments have not materialized due to system load limitations. Trinity Tap (Jay REMC/Wabash Valley Power Authority) * Potential economic developments have not materialized due to system load limitations. * WVPA is targeting this area for load growth. WVPA/Heartland Industrial Park 1 (Pleasant station) * WVPA/Heartland has requested a new 138kV delivery point to feed a new industrial park. * 2 industrial customers are already building on this site with room for further expansion. This load growth further constrains an already constrained 69kV network WVPA/Heartland Industrial Park 2 (Ossian station) * WVPA/Heartland has target this area for industrial development. * Potential economic developments have not materialized due to system load limitations. Kinnerk (WVPA/Heartland station) * Customer has made an offer to upgrade this station to 138kV in order to enable to connect 138kV to the Pleasant and Ossian industrial parks. Kingsland (I&amp;M Distribution) * I&amp;M Distribution has indicated a want to move toward 138kV at this facility due to the expected load growth in the industrial park north of this station.</t>
  </si>
  <si>
    <t>Kankakee - Jackson Rd 34kV Line (~4 miles) * Wood pole line * 88 open conditions with the majority being structure issues. This trend is expected to increase as the structures and conductor age. Torrington Tap 34kV Line (~1 mile) * Wood pole line * 2 open conditions. This trend is expected to increase as the structures and conductor age.</t>
  </si>
  <si>
    <t>Medford - Blaine Street (~3.3 Miles) * 1940’s vintage wood crossarm construction with cap and pin insulators * There are currently 40 open conditions on this line. This trend is expected to increase as the structures and conductor age. Medford - Haymond (section in question is Medford - near 21st Street ~3.3 miles) * 1940’s vintage wood crossarm construction with cap and pin insulators * There are currently 29 open conditions on this segment of the line. This trend is expected to increase as the structures and conductor age. Haymond - Blaine Street (~3.7 miles) * 1950’s vintage wood crossarm construction with cap and pin insulators * There are currently 7 open conditions on this segment of the line. This trend is expected to increase as the structures and conductor age. Kenmore - 23rd street (Section is .53 miles) * Section has been identified as having multiple physically overloaded structures and must be addressed.</t>
  </si>
  <si>
    <t>The load at Hamilton is 9.19 MW and its radially served from Butler station via a 7.74 miles long line. In addition to this there are significant open and closed conditions on the Butler - Hamilton 69kV Line. Butler - Hamilton 69kV Line * 1956 vintage wood pole line. * 33 open conditions with the majority being structure issues. * CMI - 5,268,522 Dome Tap 69kV Line * 1978 vintage wood pole line. * 14 open conditions with the majority being structural issues.</t>
  </si>
  <si>
    <t>Abbe-Medina 69 kV Condition Assessment (Approx. 30 miles) * Identified obsolete and deteriorated equipment. - 62 year old construction; poor inspection results. - Negative outage history over past 5 years. - Approximately 17 repair records over the past 5 years; increasing trend . * Multiple transmission delivery points (8) impacted. * Need to upgrade to current standards</t>
  </si>
  <si>
    <t>Avon 345 / 138 kV 448 MVA #91 Transformer * Transformer is gassing at an increasing rate * Oil condition is degraded * Leaks - Not cost effective to repair * Severe loading history * Cooler condition is degraded</t>
  </si>
  <si>
    <t>Avon-Fowles 138 kV Q1 and Q3 Line Load at Risk * Reduce the amount of local load loss at risk and mitigate non-planning criteria voltage concerns on the &gt; 100 kV system under contingency conditions. - Loss of Avon-Fowles Q1 138kV line (“B_LINE1_NR_006”) and path-end outage of the Avon-Fowles Q3 138 line. - Results in the potential loss of approximately 60 MWs and 14,000 customers. - Results in the potential low voltage (0.91 p.u.) at Dawson 138kV Substation Or - Common tower outage Avon-Fowles Q1 138kV line and the Avon-Fowles Q3 138 line (“C5-TWL-NR005”). - Results in the consequential load loss of approximately 237 MWs and 68,200 customers.</t>
  </si>
  <si>
    <t>Bellevue-Carriage 69 kV Condition Assessment (Approximately 13 miles) * Identified obsolete and deteriorated equipment. - 48 year old construction; poor inspection results, 62 % rejection rate. - Negative outage history over past 5 years; - Approximately 9 repair records over the past 5 years; increasing trend. - Sections of older 3/0 CU conductor. * Multiple transmission delivery points (7) impacted. * Need to upgrade to current standards</t>
  </si>
  <si>
    <t>Bingham-Cardington (Schaff) 69 kV Condition Assessment (Approx. 15 miles) * Identified obsolete and deteriorated equipment. - 45-62 year old construction; poor inspection results, 92 % rejection rate. - Negative outage history over past 5 years; - Approximately 10 repair records over the past 5 years; increasing trend. * Need to upgrade to current standards</t>
  </si>
  <si>
    <t>Carlisle-Wellington 69 kV Condition Assessment (Approximately 29 miles) * Identified obsolete and deteriorated equipment. - 50-75 year old construction; poor inspection results, 75 % rejection rate. - Negative outage history over past 5 years; - Approximately 29 repair records over the past 5 years; increasing trend. * Multiple transmission delivery points (9) impacted.</t>
  </si>
  <si>
    <t>Frisco-Maple # 1 and #2 69 kV line Terminal Equipment * Mitigate PJM issued PCLLRWs / Pre-contingency switching orders, eight times, for thermal concerns on the 69 kV system under contingency conditions. - Loss of the New Castle-Hoytdale #1 and New Castle-Hoytdale #2 138 kV lines. - Results in potential thermal loading greater than 100% on the Frisco-Maple #1 69 kV line or potential thermal loading on the Frisco-Maple #2 69 kV line depending on system conditions.</t>
  </si>
  <si>
    <t>Hanna-Newton Falls 138 kV Condition Assessment (Approximately 20 miles) * Identified obsolete and deteriorated equipment. - 62 year old construction; poor inspection results, 87 % rejection rate. - Negative outage history over past 5 years; - Approximately 45 repair records over the past 5 years; increasing trend. * Need to upgrade to current standards</t>
  </si>
  <si>
    <t>Ironville-Citgo 69 kV Condition Assessment (Approximately 4 miles) Line Condition Rebuild / Replacement * Identified obsolete and deteriorated equipment. - 60-68 year old construction; poor inspection results, 89 % rejection rate. - Approximately 2 repair records over the past 5 years. * Multiple transmission delivery points (3) impacted; back-up source to (4) transmission delivery points.</t>
  </si>
  <si>
    <t>Maysville-Canal (Greenville) 69 kV Condition Assessment (Approximately 1.5 miles) * Identified obsolete and deteriorated equipment. - 61 year old construction; poor inspection results, 100 % rejection rate. - Approximately 4 repair records over the past 5 years. * Radial 69 kV transmission line with 16 MWs and approximately 6,800 customer at risk.</t>
  </si>
  <si>
    <t>NLMK 69 kV Load At Risk * Reduce the amount of local load loss under contingency conditions. - Loss of Crossland-NLMK 138 kV line - Results in loss of approximately 58 MWs of load. Or - Masury 69 kV bus fault - Results in potential local voltage collapse of the Masury 69 kV area * Equipment Material Condition, Performance and Risk - NLMK 69 kV system cable trenches are deteriorated and in need of replacement - 69 kV breakers in need of replacement (bus-tie breaker has already failed) - NLMK 138/69 kV transformer # 6 and # 12 are aged (&gt; 50 years) and not standard design. - Transformer #6 has elevated gas levels. - Existing 69 kV transmission line conductor around NLMK is corroded and deteriorated with multiple splice locations. - Need to upgrade to current standards</t>
  </si>
  <si>
    <t>Ravenna-West Ravenna #1 69 kV Condition Assessment (Approx. 4 miles) * Identified obsolete and deteriorated equipment. - 50 year old construction; poor inspection results, 94 % rejection rate. - Negative outage history over past 5 years; - Approximately 21 repair records over the past 5 years; increasing trend. * Need to upgrade to current standards</t>
  </si>
  <si>
    <t>Star-Seville (Rittman) 69 kV Condition Assessment (Approximately 18 miles) * Identified obsolete and deteriorated equipment. - 56 year old construction; poor inspection results, 82 % rejection rate. - Negative outage history over past 5 years; - Approximately 30 repair records over the past 5 years; increasing trend. * Multiple transmission delivery points (3) impacted. * Radial 69 kV transmission line with approximately 30 MWs and approximately 7,700 customer at risk.</t>
  </si>
  <si>
    <t>Wellington-Hanville-Steuben 69 kV Condition Assessment (Approx. 33 miles) * Identified obsolete and deteriorated equipment. - 50 to 56 year old construction; poor inspection results. - Negative outage history over past 5 years; - Previous radial line (now networked) with 5 distribution delivery points. - Approximately 13 repair records over the past 5 years; increasing trend. * Multiple transmission delivery points (5) impacted. * Need to upgrade to current standards</t>
  </si>
  <si>
    <t>Fowles - NASA Q16 138 kV Terminal Equipment * One (1) 138 kV breaker at Fowles (Q16), associated switches, relays, and CCVTs are showing degrading performance, increasing maintenance, age (60 years), and obsolescence of equipment and spare parts.</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</si>
  <si>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</si>
  <si>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Valley &amp; Thiess 138 kV Substation Area The Valley and Thiess 138 kV substations are presently owned by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 Over the past five years,
- The Chamberlin-Theiss 138 kV line has experienced five (5) outages (3 sustained, 2 momentary)
- The Theiss-Valley 138 kV line has experienced one (1) outage (1 sustained, 0 momentary)
- The Chamberlin-Hudson Muni 138 kV line has experienced four (4) outages (2 sustained, 2 momentary)
- The Babb-Evans 138 kV line has experienced one (1) outage (1 sustained, 0 momentary)</t>
  </si>
  <si>
    <t>Customer has requested a new 69 kV interconnection point off the Harbeson - Millsboro 69 kV line due to deteriorating infrastructure at existing tap and load growth within the cooperative.</t>
  </si>
  <si>
    <t>Comprehensive inspection data revealed deterioration on Sharptown - Laurel 69 kV line.</t>
  </si>
  <si>
    <t>Comprehensive inspection data revealed deterioration on Vienna - West Cambridge 69 kV line.</t>
  </si>
  <si>
    <t>Denny - Wayne County: The Denny - Wayne County 69 kV line section is one of the worst performing locations on the EKPC system. This line section has five distribution substations tapped off of the main 20.4 mile line section: Slat, Homestead, Monticello, Gap of the Ridge and Gregory Road. The line was originally constructed in 1953 with 4/0 ACSR conductor, and the line section was reconductored to 556 MCM in 1985. EKPC has had numerous recent issues with cross arm failures on this line section. Homestead (continued): The Homestead substation is the largest substation on the South Kentucky RECC system (# of customers). The Homestead substation serves Wayne County Hospital, some nursing homes, several factories, the Wayne County School system, and over 3,200 customers. The Homestead distribution substation is served from a radial transmission feed. This tap line is approximately 1.2 miles in length, and was originally built by TVA. The line section is at least 50 years old, and has several poles that are in poor condition. South Kentucky RECC (“SKRECC”) has very limited back-feed capabilities for the Homestead substation. Monticello: Issues identified at the Monticello distribution substation include: -The original Monticello distribution station was constructed in 1954 and does not meet EKPC current standards. -The current location is adjacent to a saw mill facility, and saw dust debris from this facility has caused contamination issues that have resulted in a paste build-up on equipment in the substation. Outages have been required for equipment cleaning. -The station has a mix of both 12.5 kV and 25 kV low side voltages, and the station has a non-standard wood structure that was constructed for the 25 kV auto transformer bank. This wood structure is in poor condition. Monticello (continued): -The station does not have the EKPC standard low bay transfer scheme, which causes additional outage time and creates a heightened safety risk when taking equipment out of service for maintenance activities. -The station does not have the EKPC standard metering bypass switching scheme, which causes additional outage time when replacing or working on the metering equipment. -SKRECC cannot back-feed all of the load on this station during an outage</t>
  </si>
  <si>
    <t>Elizabethtown - KU Rogersville line section is on of the worst performing line sections on the EKPC system. There are a total of 7 distribution substations on this one circuit, and this is the largest number of distribution substations on a circuit on the EKPC system. These 7 distribution substations serve over 13,000 customers and almost 40% of the customers on the Nolin RECC system. Nolin has requested that EKPC develop a solution that minimizes the number of customers impacted during an outage.</t>
  </si>
  <si>
    <t>The Boone County - Williamstown 69 kV line section is 60 years old. The LineVue robot from Kinectrics Corporation revealed the majority of the line section to be in below average or poor condition (static and conductor). The EKPC Reliability team has included this line section in their top 10 of line sections that should be addressed due to the condition assessment.</t>
  </si>
  <si>
    <t>The KU Wofford - Whitley City 69 kV line section is 67 years old. The LineVue robot from Kinectrics Corporation revealed that the majority of the line section is in poor condition (static and conductor). The EKPC Reliability team has included this line section in their top 10 of line sections that should be addressed due to the condition assessment.</t>
  </si>
  <si>
    <t>Relays on Broad Street - West Lebanon 69 kV line evaluated and determined to be obsolete and/or degraded condition. Transmission line rating limited by terminal equipment. Existing line rating is 71 MVA SN / 91 MVA SE. Existing conductor rating is 111 MVA SN / 134 MVA SE. (substation conductor and disconnect switches)</t>
  </si>
  <si>
    <t>Relays on Hokes - Smith St, Hokes - Lehigh Cement, &amp; Hokes - Jackson 69 kV lines evaluated and determined to be obsolete and/or degraded condition. Transmission line rating limited by terminal equipment. Hokes - Jackson 69 kV line: Existing line rating is 51 MVA SN / 56 MVA SE. Existing conductor rating is 53 MVA SN / 56 MVA SE. (substation conductor</t>
  </si>
  <si>
    <t>Relays on Hunterstown - North Hanover 115 kV line evaluated and determined to be obsolete and/or degraded condition. Transmission line rating limited by terminal equipment. Existing line rating is 232 MVA SN / 277 MVA SE. Existing conductor rating is 232 SN / 282 MVA SE. (line trap)</t>
  </si>
  <si>
    <t>Relays on Jackson - Westgate 115 kV line evaluated and determined to be obsolete and/or degraded condition. Jackson - JE Baker 115 kV line: Existing line rating is 274 MVA SN / 344 MVA SE. Existing conductor rating is 373 MVA SN / 430 MVA SE. (substation conductor and disconnect switches) JE Baker - Taxville 115 kV line: Existing line rating is 274 MVA SN / 344 MVA SE. Existing conductor rating is 373 MVA SN / 430 MVA SE. (substation conductor and disconnect switch) Taxville - Westgate 115 kV line: Existing line rating is 232 MVA SN / 277 MVA SE. Existing conductor rating is 232 MVA SN / 282 MVA SE (line trap)</t>
  </si>
  <si>
    <t>Relays on Hunterstown - Gardners 115 kV line evaluated and determined to be obsolete and/or degraded condition. Transmission line rating limited by terminal equipment. Existing line rating is 163 MVA SN / 185 MVA SE. Existing conductor rating is 232 MVA SN / 282 MVA SE. (line trap, breaker, CTs, relay, and substation conductor)</t>
  </si>
  <si>
    <t>Bus section circuit breaker at Edinboro South 115 kV evaluated and determined to be in degraded condition. Since 2006, there have been 10 maintenance orders on this breaker (interrupting media, compressor, and other issues) Transmission line rating limited by terminal equipment. Edinboro South - Erie South 115 kV line: Existing line rating is 163 MVA SN / 185 MVA SE. Existing conductor rating is 232 MVA SN / 282 MVA SE. (line trap, substation conductor, line relaying, CTs) Edinboro South - Venango Junction 115 kV line: Existing line rating is 163 MVA SN / 179 MVA SE. Existing conductor rating is 232 MVA SN / 282 MVA SE. (line trap, substation conductor, line relaying, CTs)</t>
  </si>
  <si>
    <t>Brady 138 kV Area
PJM has issued PCLLRW to potentially drop 20 MW of load at Brady substation for the (N-1-1) outage of the Brady-Hanna 138 kV line and the Chamberlin-Hudson Muni 138kV line.
* Post-contingency voltage at Brady drops below 0.92 p.u. under this back-feed condition from Darrow 138 / 69 kV substation.
* The overall load at risk is approximately 61 MW, and the number of customers impacted is approximately 18,800.</t>
  </si>
  <si>
    <t>Elm 138 kV Area
The contingency loss of the Ivanhoe-Packard 138 kV line followed by the loss of the Niles-Niles Central Muni 138 kV line results in the loss of approximately 137 MW and 28,600 customers at six (6) transmission service points.
* Over the past five years, the Ivanhoe-Packard 138 kV line has experienced approximately 2 outages (1 sustained , 1 momentary).
* Over the past five years, the Niles-Niles Central Muni 138 kV line has experienced approximately 4 outages (1 sustained , 3 momentary).</t>
  </si>
  <si>
    <t>Lincoln Park and Riverbend 138 kV Area
Lincoln Park 138 - 23 kV substation presently serves approximately 35 MW and 5,000 customers
* The loss of the Lincoln Park-Masury 138 kV line followed by the loss of the Lincoln ParkLowellville 138 kV line (N-1-1) results in the loss of approximately 35 MW and 5,000 customers. Riverbend 138 - 23 kV substation presently serves approximately 40 MW and 9,100 customers.
Additionally the Wickliffe 138 kV substation serves approximately 22 MW and 10,000 customers.
* The loss of the Boardman-Wickliffe 138 kV line followed by the loss of the Riverbend-Salt Springs 138 kV line (N-1-1) results in the loss of roughly 62 MW and 19,100 customers.
System Performance
* Over the past 5 years, the Lincoln Park-Masury 138 kV line has experienced 1 outage (0 sustained , 1 momentary).
* Over the past 5 years, the Lincoln Park-Lowellville 138 kV line has experienced 4 outages (3 sustained , 1 momentary).
* Over the past 5 years, the Boardman-Wickliffe 138 kV line has experienced 2 outages (2 sustained , 0 momentary).
* Over the past 5 years, the Riverbend-Salt Springs 138 kV line has experienced 1 outage (1 sustained , 0 momentary).</t>
  </si>
  <si>
    <t>New Customer Connection - A customer requested 69 kV service for a load of approximately 1.3 MVA near the Bingham - Galion 69 kV Line.</t>
  </si>
  <si>
    <t>Pine-Warrendale 69 kV Condition Assessment
* Warrendale-Richard segment of the line (approximately 3.6 miles of the 6.42 mile line) has been identified as having obsolete and deteriorated equipment.
- Damaged conductor identified along the line.
- Construction is mostly 42 year old construction; poor inspection results.
* Customers and load at risk: 6,135 customers and 22 MWs of load.
* The Pine-Warrendale 69 kV line has experienced 4 outages in the past five years.</t>
  </si>
  <si>
    <t>Black River-Shinrock 69 kV Line
The Black River-Shinrock 69 kV line is approximately 24 miles long and serves five (5) transmission customers. The transmission line conductor is the limiting element.
* A Black River-Shinrock 69 kV line outage (N-1) results in approximately 47 MW and 14,200 customers being interrupted.
* Over the past five years, the Black River-Shinrock 69 kV line has experienced approximately 17 outages (9 sustained , 8 momentary).</t>
  </si>
  <si>
    <t>Perry-Ashtabula-Erie West 345 kV Line and Surrounding Areas
* Perry-Ashtabula-Erie West 345 kV Line is a three terminal line.
* Three terminal lines are prone to mis-operations, lengthy fault locating analysis and longer restoration efforts.
* Existing transmission relay communication equipment is approaching end of life, is obsolete, and is difficult to maintain and repair.
* Non-planning criteria violation voltage concerns on the &gt; 100 kV system under contingency conditions.
- Loss of the Perry-Ashtabula-Erie West 345 kV (or the Ashtabula 345/138kV TR) followed by the loss of Leroy Center-Stacy Q3 138 kV line.
OR
- Loss of Leroy Center-Ashtabula Q4 138 kV line followed by the loss of the Leroy Center-Stacy Q3 138 kV line.
Results in low voltage and potential local voltage collapse at Stacy substation; load shed of approximately 75 MWs is necessary to maintain system voltages.</t>
  </si>
  <si>
    <t>New Customer Connection
*   A customer requested 138 kV service, anticipated load is 20 MW, location is near the Fawn - Lawson Jct 138 kV line.
*   Requested in-service date is July 2020.</t>
  </si>
  <si>
    <t>New Customer Connection - A customer requested 138 kV service; anticipated load is 15 MW; location is near the Pursley - Franklin 138 kV line. Requested in-service date is June 2020.</t>
  </si>
  <si>
    <t>AEP-2019-AP006</t>
  </si>
  <si>
    <t>Craig-Botetourt Electric Cooperative (CBEC) requested a new delivery point from AEP to be located in Montgomery County, Virginia. The new station will serve approximately 10 MVA.</t>
  </si>
  <si>
    <t>AEP-2019-AP007</t>
  </si>
  <si>
    <t>Fleming Station • 138/69 kV Transformer #1 • 1984 vintage transformer. • Shows signs of dielectric breakdown (insulation), accessory damage (bushings), and short circuit breakdown (due to through faults). • Reports from the field show active oil leaks from the gaskets and slight leaks from the unit’s welds. • Utilizes a ground switch MOAB scheme as part of the high side transformer protection. • 69/12 kV Transformer #3 • 1979 vintage transformer. • Shows signs of dielectric breakdown (insulation), accessory damage (bushings), and short circuit breakdown (due to through faults). • 69 kV Circuit Breakers B, E, and F • CF-48 type oil breakers. (1965, 1968, and 1967 vintage) • These are oil breakers are difficult to maintain due to the required oil handling. There is an increased potential for oil spills during routine maintenance and failures with these types of breakers. • Other drivers include damage to bushings and an excessive number of fault operations exceeding the manufacturers recommendations. • Have experienced 114, 26, and 68 fault operations respectively. The manufacturer’s recommendation for this type of breaker is 10. • This circuit breaker model family has experienced numerous documented mechanism bearing issues and failures within the AEP population. CBs B &amp; F have had malfunction records indicating a failure to properly latch during operation. Fleming Station • S&amp;C Circuit Switcher ‘AA’ • No gas monitor, sister units on the AEP system have a history of gas loss, interrupter failures, and operating mechanism failures. • 12 kV Circuit Breakers C and D • ES type oil breakers. (1979 vintage) • These are oil breakers that have become more difficult to maintain due to the required oil handling. There is an increased potential for oil spills during routine maintenance and failures with these types of breakers. • These are oil breakers that have become more difficult to maintain due to the required oil handling. There is an increased potential for oil spills during routine maintenance and failures with these types of breakers. • Have experienced 36 and 19 fault operations respectively. The manufacturer’s recommendation for this type of breaker is 10. • 69 kV Circuit Breaker A • 72EPB-31.5-20 SF6 type breaker with known gas leaks. (1990 vintage) • 18 malfunction records for this breaker since 2009 related to low gas alerts. • 1 of 12 remaining breakers of this type on the AEP system.</t>
  </si>
  <si>
    <t>AEP-2019-AP008</t>
  </si>
  <si>
    <t>Racine 69 kV circuit breaker B • CG-48 oil type breakers that was manufactured in 1980. • Oil breakers are more difficult to maintain as oil spills have the potential to occur during maintenance which can be an environmental and safety hazard. • Experienced 43 fault operations, exceeding the manufacturer's designed number of fault operations of 10.</t>
  </si>
  <si>
    <t>AEP-2019-AP009</t>
  </si>
  <si>
    <t>The 14.2 mile long Amherst-Reusens 69 kV circuit was originally constructed in 1946 using wood pole structures with the lack of shielding on most (98%) of the circuit. Within the last 3 years it has experienced 33 momentary outages and 3 permanent outages with an average outage duration of 78.4 hours. The circuit currently has 26 open conditions. The majority (84.1%) of overhead conductor consists of 4/0 ACSR, also from 1946.</t>
  </si>
  <si>
    <t>• Timken 138/23kV Station (vintage 1966) has many asset renewal issues, which is a concern, as the Station serves one of AEP’s largest industrial customers. • The 138/23 kV transformer #3 (vintage 1966) has had overheating events, insulating paper carbonization, and signs of gassing. • The 138/23 kV transformer #1 (vintage 1966) has dielectric strength breakdown from numerous through-fault events. • There are two oil-filled 138kV circuit breakers (A &amp; B, GE ‘FK’ type, rated 1200A / 20.9kA) that actually pre-date the station (1953-vintage, as they were transferred from an older station). There are no oil-containment systems for the transformers or breakers. • The protection &amp; control system is very antiquated, and comprises of 59 electromechanical relays, 1 static relay, and an obsolete RTU. EM relays have no spare part availability, lack vendor support, have no SCADA functionality, and lack fault data collection ability. The control house has no fenced boundary which is a security concern. • An outdated pilot wire scheme connects to the two 138kV remote-ends. • Timken is also space constrained making any improvements/modifications to the Station difficult. • Timken is a 3 breaker Station in a straight-bus configuration (2- 138kV sources, 4- 138-23kV transformers). This configuration has several instances of dissimilar zones of protection (bus, line, and transformer ) which can cause miss-operations and over tripping. In addition, a lack of sectionalizing makes maintenance a concern from an customer outage perspective.</t>
  </si>
  <si>
    <t>AEP-2019-OH004</t>
  </si>
  <si>
    <t>AEP-2019-OH005</t>
  </si>
  <si>
    <t>A customer has requested new service south of Benwood, West Virginia. The forecasted peak demand is 8 MVA.</t>
  </si>
  <si>
    <t>AEP-2019-OH006</t>
  </si>
  <si>
    <t>A customer has requested new service four miles east of Moundsville, West Virginia. The forecasted peak demand is 20 MVA.</t>
  </si>
  <si>
    <t>AEP-2019-OH007</t>
  </si>
  <si>
    <t>Findlay Center Station: • 34.5 kV CB’s A, B, C, and D are oil type breakers (vintage 1962). Many of these breakers have exceeded the manufacturers recommended number of fault operations (10): “ A “(37), “B “(7),”C” (6), and “D” (39). • 34.5 kV cap switcher AA is a MARK-V model (2004) which has been identified for replacement due to lack of spare parts, operational and reliability concerns, and maintenance issues. Findlay Station: • 34.5 kV CB’s A, B, D, and E are oil type breakers (vintage 1953– 1955). Many of these breakers have exceeded the manufacturers recommended number of fault operations (10): “A”(20), “B” (33), “D” (41), and “E” (3). • 34.5 kV cap switcher AA is a VBM model (1988) which has been identified for replacement due to lack of spare parts, operational and reliability concerns, and maintenance issues. Plaza Street Station: • 34.5 kV CB A is an oil type breaker (vintage 1948). This breaker has exceeded the manufacturers recommended number of fault operations (10): “A” (13). East Findlay Station: • The three-way switch (1958) has ongoing difficulties maintaining proper alignment of switches. The insulators are cap-and-pin type which often physically failing during switching operations. **Oil breaker maintenance is difficult due to the oil handling requirements and there is a risk for oil spills during failures and maintenance. These breakers are FK model breakers that have historical reliability concerns and lack of spare part availability.</t>
  </si>
  <si>
    <t>AEP-2019-OH008</t>
  </si>
  <si>
    <t>• Meigs 69 kV CB “1” is a 1954 oil-filled circuit breaker. Oil breakers are difficult to maintain due to oil handling requirements and risk of oil spills during maintenance and failures. This model (G.E. FK-439-69-1000-4) is also recommended for replacement due to reliability issues, lack of vendor support, and lack of spare part availability. In addition, this CB has exceeded the manufacturers recommended number of fault operations: CB 1 (20). • Coolville 69kV station is radially served on a 1954 vintage line (~12.6 miles) utilizing 4/0 ACSR 6/1 (Penguin) conductor (50/63 MVA SN/WN). This radial line has 84 structures, 22 of which have pole related open conditions and 28 of which have ground lead wire issues/concerns. It has experienced 4.4 million CMI over the last three years. Radial lines restricts the ability to perform routine maintenance and restoration activities.</t>
  </si>
  <si>
    <t>AEP-2019-OH009</t>
  </si>
  <si>
    <t>• East Cadiz Switch (1950’s) serves Cadiz station on a mile long radial line, which is in a remote part of our system. In addition, this switch is sitting in an area prone to flooding. • The Parlett-East Cadiz 69kV line, approximately 8 miles long, is comprised of deteriorated 1929 vintage wood structures and still has original 1/0 Cu and 4/0 ACSR conductor on it. • The South Cadiz-East Cadiz 69kV line, approximately 2 miles long, is comprised of deteriorated 1954 vintage wood structures with the original 4/0 ACSR conductor on it. • The Parlett-South Cadiz 69kV line has 190 open conditions. • All load at Nelms Station has been removed. • The Blackhawk – Miller Switch 69 kV line section, approximately 2.5 miles long, has some of the original 1918 conductor still on it (1/0 Cu). More than half of the wood pole structures on this sections are of pre1980 vintage and are affected by heavy rot, woodpecker, &amp; insect damage through the years. There are 22 open conditions on this circuit.</t>
  </si>
  <si>
    <t>AEP-2019-OH011</t>
  </si>
  <si>
    <t>• The Apple Valley (Licking Co-op) 138 kV delivery point serves approximately 2,300 customers with a peak demand of 6.5 MW. Apple Valley isn’t 100% transferrable during all times of the year and can take several hours to complete the required switching. This delivery point has experienced 971,280 customer minutes of interruption. • This delivery point is connected with a hard tap which limits sectionalizing during outages and maintenance. In addition, relay coordination can be difficult with hard taps.</t>
  </si>
  <si>
    <t>AEP-2019-OH0012</t>
  </si>
  <si>
    <t>• South Central Power is rebuilding Lockbourne 138kV Station due to asset renewal conditions. Lockbourne is currently radially served via AEP’s Harrison Station, this line is partially owned by AEP and South Central Power with the point of ownership change being Circleville. The current loading on this radial line is 65MW with plans for increased load. Total CMI 2.7M over 3 year period. (2015-2018). • Radial service restricts the ability to perform routine maintenance and can cause extended outages to customers. The maintenance of radial transmission lines often requires cost-prohibitive temporary facilities or other labor-intensive measures.</t>
  </si>
  <si>
    <t>COMED-2019-002</t>
  </si>
  <si>
    <t>• Station 20 Braidwood 345kV bus tie 11-14 • Replacement parts are difficult to acquire • Bushings are at end of life • Manufactured in 1978</t>
  </si>
  <si>
    <t>COMED-2019-003</t>
  </si>
  <si>
    <t>• New customer has requested new 138kV service in the Bradley area • 11MW in 2020, up to 45 MW by 2024</t>
  </si>
  <si>
    <t>COMED-2019-004</t>
  </si>
  <si>
    <t>• Distribution has asked for an additional 12kV transformer connection at Devon</t>
  </si>
  <si>
    <t>COMED-2019-005</t>
  </si>
  <si>
    <t>• 138kV line 4605 is a three-terminal line • TSS 46 Des Plaines • TSS 198 Des Plaines • TDC 207 Tonne (future Elk Grove) • Elk Grove project B2941 will cut into the line • The current configuration is very difficult to relay properly due to unequal lengths of the three legs</t>
  </si>
  <si>
    <t>COMED-2019-001</t>
  </si>
  <si>
    <t>Dayton-2019-008</t>
  </si>
  <si>
    <t>• Killen generators retired 6/1/18 and the capacity injection rights expire 6/1/19. • After CIRs expire, Killen Substation will serve no purpose since there will be no generation or load serving facilities located at the substation. There is a dead-section of 345kV line that could be utilized to bypass the Killen Substation. • Point M and Point O serve as demarcation points between AEP and Dayton on the line and points where the Killen 345kV loop could be opened. • The 345kV line that loops in an out of the substation, along with the substation equipment will add exposure to the system that could decrease the reliability of the 345kV path between Stuart and Marquis Substations.</t>
  </si>
  <si>
    <t>DEOK-2019-004</t>
  </si>
  <si>
    <t>The painted lattice tower that supports the Miami Fort – Clifty Creek 138kV line has deep rust exhibiting heavy pack-out including deformed members and missing bolts. Concrete foundations are spalling causing exposure of reinforcing steel resulting in the delamination of concrete. Anchor bolts are rusting and as a result are showing significant section loss causing a reduction in tensile strength. Subsequent to this 86 year old tower’s installation adjacent to Miami Fort generation station a fly ash pond was built near it. The tower now sits in/on the dike between the fly ash pond and the Ohio River. The owner of the fly ash pond considers this high risk and has asked that the tower be moved off the dike. The condition of the tower combined with its use is also a risk. This tower is one side of the Ohio River crossing.</t>
  </si>
  <si>
    <t>DEOK-2019-005</t>
  </si>
  <si>
    <t>Duke Energy Distribution has requested a new delivery point at Aicholtz substation. The two 69/13kV 10.5MVA transformers at Aicholtz are currently loaded to 86%. There are plans for new subdivisions and a new Medical Center in this area. Distribution Planning projects the transformers at Aicholtz will be loaded to 95% by 2020. Subsequent commercial development is expected.</t>
  </si>
  <si>
    <t>DEOK-2019-006</t>
  </si>
  <si>
    <t>Duke Energy Distribution has requested a new delivery point at Maineville substation. Loading on the single 138/13kV 22MVA transformer at Maineville has reached its nameplate rating.</t>
  </si>
  <si>
    <t>DEOK-2019-007</t>
  </si>
  <si>
    <t>Duke Energy Distribution has requested a new delivery point at Dry Ridge substation. Dry Ridge has one 69/13kV 10.5MVA transformer. Grant substation has two 69/13kV 10.5MVA transformers. Due to loading at Dry Ridge and Grant (60% at Dry Ridge, 33% and 36% at Grant), Grant can no longer be tied out to Dry Ridge.</t>
  </si>
  <si>
    <t>DEOK-2019-008</t>
  </si>
  <si>
    <t>Duke Energy Distribution has requested a new delivery point at Hamlet substation. Winter loading on the single 69/13kV 10.5MVA transformer at Hamlet has reached 96% of its nameplate rating. New residential subdivisions in this area are planned to be completed by 2021. Winter loading is expected to increase 10% since gas service in much of this area is not available.</t>
  </si>
  <si>
    <t>DEOK-2019-009</t>
  </si>
  <si>
    <t>Duke Energy Distribution has requested a new delivery point at Allen substation. Loading on Allen’s single 69/13kV 22MVA transformer has reached the nameplate rating.</t>
  </si>
  <si>
    <t>DEOK-2019-010</t>
  </si>
  <si>
    <t>Duke Energy Distribution has requested a new delivery point in the Mason Ohio area. New light industrial load growth requires 7MW of service by 2021 with and additional 15MW expected by 2022.</t>
  </si>
  <si>
    <t>DEOK-2019-011</t>
  </si>
  <si>
    <t>Warren 138/69kV 100MVA TB1 showed a sharp increase in gassing in 2016. Over the past thee years the gas levels continue to increase. The main gasses of concern are ethane and ethylene, indicating a potential deterioration of insulation. Indications are trending towards a possible failure. There has also been an increase in power factor during routine testing indicating the transformer trending towards the end of its useful life. This 62 year old transformer is FOA rated. The capacity of the original cooling equipment has degraded with age. In the event of a failure, it would take an extended amount of time to replace this transformer with a spare (3-4 months). It would require foundation modifications, physical bus modifications, new conduits and control cables. This transformer supplies 69kV service to The City of Lebanon Electric Department.</t>
  </si>
  <si>
    <t>DEOK-2019-003</t>
  </si>
  <si>
    <t>COMED-2018-001</t>
  </si>
  <si>
    <t>COMED-2018-003</t>
  </si>
  <si>
    <t>COMED-2018-002</t>
  </si>
  <si>
    <t xml:space="preserve">DEOK-2018-001 </t>
  </si>
  <si>
    <t xml:space="preserve">DEOK-2018-002 </t>
  </si>
  <si>
    <t>DEOK-2019-002</t>
  </si>
  <si>
    <t xml:space="preserve">DEOK-2018-003 </t>
  </si>
  <si>
    <t>DEOK-2019-001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</si>
</sst>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6" formatCode="0.000"/>
  </numFmts>
  <fonts count="11" x14ac:knownFonts="1">
    <font>
      <sz val="11"/>
      <color theme="1"/>
      <name val="Calibri"/>
      <family val="2"/>
      <scheme val="minor"/>
    </font>
    <font>
      <b/>
      <sz val="11"/>
      <color theme="0"/>
      <name val="Calibri"/>
      <family val="2"/>
      <scheme val="minor"/>
    </font>
    <font>
      <b/>
      <sz val="11"/>
      <color theme="1"/>
      <name val="Calibri"/>
      <family val="2"/>
      <scheme val="minor"/>
    </font>
    <font>
      <sz val="20"/>
      <color theme="1"/>
      <name val="Calibri"/>
      <family val="2"/>
      <scheme val="minor"/>
    </font>
    <font>
      <b/>
      <sz val="9"/>
      <color indexed="81"/>
      <name val="Tahoma"/>
      <family val="2"/>
    </font>
    <font>
      <sz val="9"/>
      <color indexed="81"/>
      <name val="Tahoma"/>
      <family val="2"/>
    </font>
    <font>
      <b/>
      <sz val="20"/>
      <color theme="1"/>
      <name val="Calibri"/>
      <family val="2"/>
      <scheme val="minor"/>
    </font>
    <font>
      <b/>
      <sz val="12"/>
      <color rgb="FFFFFFFF"/>
      <name val="Arial"/>
      <family val="2"/>
    </font>
    <font>
      <sz val="10"/>
      <color rgb="FF000000"/>
      <name val="Arial"/>
      <family val="2"/>
    </font>
    <font>
      <b/>
      <sz val="12"/>
      <color rgb="FFFFFFFF"/>
      <name val="Arial"/>
      <family val="2"/>
    </font>
    <font>
      <sz val="11"/>
      <color theme="0"/>
      <name val="Calibri"/>
      <family val="2"/>
      <scheme val="minor"/>
    </font>
  </fonts>
  <fills count="8">
    <fill>
      <patternFill patternType="none"/>
    </fill>
    <fill>
      <patternFill patternType="gray125"/>
    </fill>
    <fill>
      <patternFill patternType="solid">
        <fgColor theme="4"/>
        <bgColor theme="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92D050"/>
        <bgColor indexed="64"/>
      </patternFill>
    </fill>
    <fill>
      <patternFill patternType="solid">
        <fgColor theme="3" tint="0.79998168889431442"/>
        <bgColor indexed="64"/>
      </patternFill>
    </fill>
    <fill>
      <patternFill patternType="solid">
        <fgColor rgb="FFFFFF00"/>
        <bgColor indexed="64"/>
      </patternFill>
    </fill>
  </fills>
  <borders count="21">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style="thin">
        <color theme="0"/>
      </left>
      <right/>
      <top/>
      <bottom style="thin">
        <color theme="0"/>
      </bottom>
      <diagonal/>
    </border>
    <border>
      <left/>
      <right/>
      <top style="thin">
        <color theme="0"/>
      </top>
      <bottom style="thin">
        <color theme="0"/>
      </bottom>
      <diagonal/>
    </border>
    <border>
      <left style="thin">
        <color theme="0"/>
      </left>
      <right style="thin">
        <color theme="0"/>
      </right>
      <top/>
      <bottom/>
      <diagonal/>
    </border>
    <border>
      <left/>
      <right/>
      <top/>
      <bottom style="thin">
        <color theme="0"/>
      </bottom>
      <diagonal/>
    </border>
    <border>
      <left/>
      <right style="thin">
        <color theme="0"/>
      </right>
      <top/>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style="medium">
        <color rgb="FF000000"/>
      </bottom>
      <diagonal/>
    </border>
    <border>
      <left/>
      <right style="medium">
        <color rgb="FFFFFFFF"/>
      </right>
      <top style="thick">
        <color rgb="FFFFFFFF"/>
      </top>
      <bottom style="medium">
        <color rgb="FFFFFFFF"/>
      </bottom>
      <diagonal/>
    </border>
    <border>
      <left style="medium">
        <color rgb="FFFFFFFF"/>
      </left>
      <right/>
      <top style="thick">
        <color rgb="FFFFFFFF"/>
      </top>
      <bottom style="medium">
        <color rgb="FFFFFFFF"/>
      </bottom>
      <diagonal/>
    </border>
    <border>
      <left style="medium">
        <color rgb="FFFFFFFF"/>
      </left>
      <right/>
      <top style="medium">
        <color rgb="FFFFFFFF"/>
      </top>
      <bottom style="medium">
        <color rgb="FFFFFFFF"/>
      </bottom>
      <diagonal/>
    </border>
    <border>
      <left style="medium">
        <color rgb="FFFFFFFF"/>
      </left>
      <right/>
      <top style="medium">
        <color rgb="FFFFFFFF"/>
      </top>
      <bottom style="medium">
        <color rgb="FF000000"/>
      </bottom>
      <diagonal/>
    </border>
    <border>
      <left/>
      <right style="medium">
        <color rgb="FFFFFFFF"/>
      </right>
      <top/>
      <bottom/>
      <diagonal/>
    </border>
    <border>
      <left style="medium">
        <color rgb="FFFFFFFF"/>
      </left>
      <right style="medium">
        <color rgb="FFFFFFFF"/>
      </right>
      <top/>
      <bottom/>
      <diagonal/>
    </border>
    <border>
      <left style="medium">
        <color rgb="FFFFFFFF"/>
      </left>
      <right/>
      <top/>
      <bottom/>
      <diagonal/>
    </border>
  </borders>
  <cellStyleXfs count="1">
    <xf numFmtId="0" fontId="0" fillId="0" borderId="0"/>
  </cellStyleXfs>
  <cellXfs count="69">
    <xf numFmtId="0" fontId="0" fillId="0" borderId="0" xfId="0"/>
    <xf numFmtId="0" fontId="0" fillId="0" borderId="0" xfId="0" applyAlignment="1">
      <alignment horizontal="center"/>
    </xf>
    <xf numFmtId="0" fontId="2" fillId="0" borderId="0" xfId="0" applyFont="1" applyAlignment="1">
      <alignment horizontal="center"/>
    </xf>
    <xf numFmtId="0" fontId="1" fillId="2" borderId="8" xfId="0" applyFont="1" applyFill="1" applyBorder="1"/>
    <xf numFmtId="0" fontId="1" fillId="2" borderId="10" xfId="0" applyFont="1" applyFill="1" applyBorder="1"/>
    <xf numFmtId="0" fontId="2" fillId="0" borderId="6" xfId="0" applyFont="1" applyBorder="1" applyAlignment="1">
      <alignment vertical="top"/>
    </xf>
    <xf numFmtId="0" fontId="2" fillId="0" borderId="9" xfId="0" applyFont="1" applyBorder="1" applyAlignment="1">
      <alignment horizontal="center" vertical="top"/>
    </xf>
    <xf numFmtId="0" fontId="2" fillId="0" borderId="9" xfId="0" applyFont="1" applyBorder="1" applyAlignment="1">
      <alignment horizontal="center" vertical="top" wrapText="1"/>
    </xf>
    <xf numFmtId="0" fontId="0" fillId="0" borderId="0" xfId="0" applyAlignment="1">
      <alignment vertical="top"/>
    </xf>
    <xf numFmtId="14" fontId="0" fillId="0" borderId="0" xfId="0" applyNumberFormat="1"/>
    <xf numFmtId="14" fontId="0" fillId="0" borderId="0" xfId="0" applyNumberFormat="1" applyAlignment="1">
      <alignment horizontal="center"/>
    </xf>
    <xf numFmtId="14" fontId="2" fillId="0" borderId="9" xfId="0" applyNumberFormat="1" applyFont="1" applyBorder="1" applyAlignment="1">
      <alignment horizontal="center" vertical="top"/>
    </xf>
    <xf numFmtId="0" fontId="0" fillId="4" borderId="0" xfId="0" applyFill="1" applyAlignment="1">
      <alignment horizontal="center"/>
    </xf>
    <xf numFmtId="0" fontId="0" fillId="3" borderId="0" xfId="0" applyFill="1" applyAlignment="1">
      <alignment horizontal="center"/>
    </xf>
    <xf numFmtId="0" fontId="1" fillId="2" borderId="10" xfId="0" applyFont="1" applyFill="1" applyBorder="1" applyAlignment="1">
      <alignment horizontal="center"/>
    </xf>
    <xf numFmtId="0" fontId="2" fillId="0" borderId="3" xfId="0" applyFont="1" applyBorder="1" applyAlignment="1">
      <alignment horizontal="center" vertical="top" wrapText="1"/>
    </xf>
    <xf numFmtId="0" fontId="0" fillId="0" borderId="0" xfId="0" applyAlignment="1">
      <alignment horizontal="center"/>
    </xf>
    <xf numFmtId="0" fontId="0" fillId="0" borderId="0" xfId="0" applyFill="1" applyAlignment="1">
      <alignment horizontal="center"/>
    </xf>
    <xf numFmtId="0" fontId="0" fillId="5" borderId="0" xfId="0" applyFill="1" applyAlignment="1">
      <alignment horizontal="center"/>
    </xf>
    <xf numFmtId="0" fontId="0" fillId="6" borderId="0" xfId="0" applyFill="1"/>
    <xf numFmtId="0" fontId="2" fillId="0" borderId="0" xfId="0" applyFont="1"/>
    <xf numFmtId="0" fontId="3" fillId="0" borderId="0" xfId="0" applyFont="1"/>
    <xf numFmtId="0" fontId="6" fillId="0" borderId="0" xfId="0" applyFont="1"/>
    <xf numFmtId="0" fontId="7" fillId="0" borderId="19" xfId="0" applyFont="1" applyFill="1" applyBorder="1" applyAlignment="1">
      <alignment vertical="center" wrapText="1" readingOrder="1"/>
    </xf>
    <xf numFmtId="0" fontId="9" fillId="0" borderId="19" xfId="0" applyFont="1" applyFill="1" applyBorder="1" applyAlignment="1">
      <alignment horizontal="center" vertical="center" wrapText="1" readingOrder="1"/>
    </xf>
    <xf numFmtId="0" fontId="7" fillId="0" borderId="20" xfId="0" applyFont="1" applyFill="1" applyBorder="1" applyAlignment="1">
      <alignment vertical="center" wrapText="1" readingOrder="1"/>
    </xf>
    <xf numFmtId="0" fontId="8" fillId="0" borderId="14" xfId="0" applyFont="1" applyFill="1" applyBorder="1" applyAlignment="1">
      <alignment horizontal="center" vertical="center" wrapText="1" readingOrder="1"/>
    </xf>
    <xf numFmtId="0" fontId="8" fillId="0" borderId="11" xfId="0" applyFont="1" applyFill="1" applyBorder="1" applyAlignment="1">
      <alignment horizontal="left" vertical="center" wrapText="1" readingOrder="1"/>
    </xf>
    <xf numFmtId="0" fontId="8" fillId="0" borderId="11" xfId="0" applyFont="1" applyFill="1" applyBorder="1" applyAlignment="1">
      <alignment horizontal="center" vertical="center" wrapText="1" readingOrder="1"/>
    </xf>
    <xf numFmtId="0" fontId="8" fillId="0" borderId="15" xfId="0" applyFont="1" applyFill="1" applyBorder="1" applyAlignment="1">
      <alignment horizontal="left" vertical="center" wrapText="1" readingOrder="1"/>
    </xf>
    <xf numFmtId="0" fontId="8" fillId="0" borderId="12" xfId="0" applyFont="1" applyFill="1" applyBorder="1" applyAlignment="1">
      <alignment horizontal="left" vertical="center" wrapText="1" readingOrder="1"/>
    </xf>
    <xf numFmtId="0" fontId="8" fillId="0" borderId="12" xfId="0" applyFont="1" applyFill="1" applyBorder="1" applyAlignment="1">
      <alignment horizontal="center" vertical="center" wrapText="1" readingOrder="1"/>
    </xf>
    <xf numFmtId="0" fontId="8" fillId="0" borderId="16" xfId="0" applyFont="1" applyFill="1" applyBorder="1" applyAlignment="1">
      <alignment horizontal="left" vertical="center" wrapText="1" readingOrder="1"/>
    </xf>
    <xf numFmtId="0" fontId="8" fillId="0" borderId="13" xfId="0" applyFont="1" applyFill="1" applyBorder="1" applyAlignment="1">
      <alignment horizontal="left" vertical="center" wrapText="1" readingOrder="1"/>
    </xf>
    <xf numFmtId="0" fontId="8" fillId="0" borderId="13" xfId="0" applyFont="1" applyFill="1" applyBorder="1" applyAlignment="1">
      <alignment horizontal="center" vertical="center" wrapText="1" readingOrder="1"/>
    </xf>
    <xf numFmtId="0" fontId="8" fillId="0" borderId="17" xfId="0" applyFont="1" applyFill="1" applyBorder="1" applyAlignment="1">
      <alignment horizontal="left" vertical="center" wrapText="1" readingOrder="1"/>
    </xf>
    <xf numFmtId="0" fontId="9" fillId="0" borderId="18" xfId="0" applyFont="1" applyFill="1" applyBorder="1" applyAlignment="1">
      <alignment vertical="center" wrapText="1" readingOrder="1"/>
    </xf>
    <xf numFmtId="0" fontId="0" fillId="0" borderId="0" xfId="0" applyAlignment="1"/>
    <xf numFmtId="0" fontId="0" fillId="0" borderId="0" xfId="0" applyBorder="1" applyAlignment="1">
      <alignment horizontal="center"/>
    </xf>
    <xf numFmtId="14" fontId="0" fillId="0" borderId="0" xfId="0" applyNumberFormat="1" applyBorder="1" applyAlignment="1">
      <alignment horizontal="center"/>
    </xf>
    <xf numFmtId="0" fontId="0" fillId="0" borderId="0" xfId="0" applyAlignment="1">
      <alignment wrapText="1"/>
    </xf>
    <xf numFmtId="0" fontId="0" fillId="7" borderId="0" xfId="0" applyFill="1"/>
    <xf numFmtId="14" fontId="0" fillId="7" borderId="0" xfId="0" applyNumberFormat="1" applyFill="1"/>
    <xf numFmtId="0" fontId="0" fillId="7" borderId="0" xfId="0" applyFill="1" applyAlignment="1">
      <alignment wrapText="1"/>
    </xf>
    <xf numFmtId="0" fontId="0" fillId="0" borderId="0" xfId="0" applyFill="1"/>
    <xf numFmtId="14" fontId="0" fillId="0" borderId="0" xfId="0" applyNumberFormat="1" applyFill="1"/>
    <xf numFmtId="0" fontId="0" fillId="0" borderId="0" xfId="0" applyFill="1" applyAlignment="1">
      <alignment wrapText="1"/>
    </xf>
    <xf numFmtId="166" fontId="0" fillId="0" borderId="0" xfId="0" applyNumberFormat="1" applyAlignment="1">
      <alignment horizontal="center"/>
    </xf>
    <xf numFmtId="166" fontId="0" fillId="0" borderId="0" xfId="0" applyNumberFormat="1"/>
    <xf numFmtId="166" fontId="0" fillId="0" borderId="0" xfId="0" applyNumberFormat="1" applyFill="1"/>
    <xf numFmtId="166" fontId="0" fillId="7" borderId="0" xfId="0" applyNumberFormat="1" applyFill="1"/>
    <xf numFmtId="0" fontId="0" fillId="0" borderId="0" xfId="0" applyNumberFormat="1" applyAlignment="1">
      <alignment horizontal="center"/>
    </xf>
    <xf numFmtId="16" fontId="0" fillId="0" borderId="0" xfId="0" applyNumberFormat="1" applyAlignment="1">
      <alignment horizontal="center"/>
    </xf>
    <xf numFmtId="16" fontId="0" fillId="0" borderId="0" xfId="0" applyNumberFormat="1" applyFill="1" applyAlignment="1">
      <alignment horizontal="center"/>
    </xf>
    <xf numFmtId="16" fontId="0" fillId="0" borderId="0" xfId="0" quotePrefix="1" applyNumberFormat="1" applyFill="1" applyAlignment="1">
      <alignment horizontal="center"/>
    </xf>
    <xf numFmtId="0" fontId="0" fillId="0" borderId="0" xfId="0" quotePrefix="1" applyFill="1" applyAlignment="1">
      <alignment horizontal="center"/>
    </xf>
    <xf numFmtId="14" fontId="2" fillId="0" borderId="6" xfId="0" applyNumberFormat="1" applyFont="1" applyBorder="1" applyAlignment="1">
      <alignment horizontal="center" vertical="top"/>
    </xf>
    <xf numFmtId="0" fontId="2" fillId="0" borderId="3" xfId="0" applyFont="1" applyBorder="1" applyAlignment="1">
      <alignment vertical="top" wrapText="1"/>
    </xf>
    <xf numFmtId="14" fontId="2" fillId="0" borderId="4" xfId="0" applyNumberFormat="1" applyFont="1" applyBorder="1" applyAlignment="1">
      <alignment horizontal="center" vertical="top"/>
    </xf>
    <xf numFmtId="14" fontId="1" fillId="2" borderId="2" xfId="0" applyNumberFormat="1" applyFont="1" applyFill="1" applyBorder="1" applyAlignment="1">
      <alignment horizontal="center"/>
    </xf>
    <xf numFmtId="0" fontId="10" fillId="0" borderId="0" xfId="0" applyFont="1"/>
    <xf numFmtId="0" fontId="0" fillId="0" borderId="0" xfId="0" applyAlignment="1">
      <alignment horizontal="left" wrapText="1"/>
    </xf>
    <xf numFmtId="0" fontId="0" fillId="0" borderId="0" xfId="0" applyAlignment="1">
      <alignment horizontal="left"/>
    </xf>
    <xf numFmtId="14" fontId="1" fillId="2" borderId="5" xfId="0" applyNumberFormat="1" applyFont="1" applyFill="1" applyBorder="1" applyAlignment="1">
      <alignment horizontal="center"/>
    </xf>
    <xf numFmtId="14" fontId="1" fillId="2" borderId="7" xfId="0" applyNumberFormat="1" applyFont="1" applyFill="1" applyBorder="1" applyAlignment="1">
      <alignment horizontal="center"/>
    </xf>
    <xf numFmtId="14" fontId="1" fillId="2" borderId="1" xfId="0" applyNumberFormat="1" applyFont="1" applyFill="1" applyBorder="1" applyAlignment="1">
      <alignment horizontal="center"/>
    </xf>
    <xf numFmtId="14" fontId="1" fillId="2" borderId="2" xfId="0" applyNumberFormat="1" applyFont="1" applyFill="1" applyBorder="1" applyAlignment="1">
      <alignment horizontal="center" wrapText="1"/>
    </xf>
    <xf numFmtId="14" fontId="2" fillId="0" borderId="4" xfId="0" applyNumberFormat="1" applyFont="1" applyBorder="1" applyAlignment="1">
      <alignment horizontal="center" vertical="top" wrapText="1"/>
    </xf>
    <xf numFmtId="0" fontId="0" fillId="0" borderId="0" xfId="0" applyAlignment="1">
      <alignment horizontal="center" wrapText="1"/>
    </xf>
  </cellXfs>
  <cellStyles count="1">
    <cellStyle name="Normal" xfId="0" builtinId="0"/>
  </cellStyles>
  <dxfs count="29">
    <dxf>
      <alignment textRotation="0" wrapText="1" indent="0" justifyLastLine="0" shrinkToFit="0" readingOrder="0"/>
    </dxf>
    <dxf>
      <font>
        <strike/>
      </font>
    </dxf>
    <dxf>
      <font>
        <strike/>
      </font>
    </dxf>
    <dxf>
      <font>
        <strike/>
      </font>
    </dxf>
    <dxf>
      <numFmt numFmtId="19" formatCode="m/d/yyyy"/>
    </dxf>
    <dxf>
      <numFmt numFmtId="166" formatCode="0.00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numFmt numFmtId="19" formatCode="m/d/yyyy"/>
    </dxf>
    <dxf>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left" vertical="center" textRotation="0" wrapText="1" indent="0" justifyLastLine="0" shrinkToFit="0" readingOrder="1"/>
      <border diagonalUp="0" diagonalDown="0" outline="0">
        <left style="medium">
          <color rgb="FFFFFFFF"/>
        </left>
        <right/>
        <top style="medium">
          <color rgb="FFFFFFFF"/>
        </top>
        <bottom style="medium">
          <color rgb="FFFFFFFF"/>
        </bottom>
      </border>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center" textRotation="0" wrapText="1" indent="0" justifyLastLine="0" shrinkToFit="0" readingOrder="1"/>
      <border diagonalUp="0" diagonalDown="0" outline="0">
        <left style="medium">
          <color rgb="FFFFFFFF"/>
        </left>
        <right style="medium">
          <color rgb="FFFFFFFF"/>
        </right>
        <top style="medium">
          <color rgb="FFFFFFFF"/>
        </top>
        <bottom style="medium">
          <color rgb="FFFFFFFF"/>
        </bottom>
      </border>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center" textRotation="0" wrapText="1" indent="0" justifyLastLine="0" shrinkToFit="0" readingOrder="1"/>
      <border diagonalUp="0" diagonalDown="0" outline="0">
        <left style="medium">
          <color rgb="FFFFFFFF"/>
        </left>
        <right style="medium">
          <color rgb="FFFFFFFF"/>
        </right>
        <top style="medium">
          <color rgb="FFFFFFFF"/>
        </top>
        <bottom style="medium">
          <color rgb="FFFFFFFF"/>
        </bottom>
      </border>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left" vertical="center" textRotation="0" wrapText="1" indent="0" justifyLastLine="0" shrinkToFit="0" readingOrder="1"/>
      <border diagonalUp="0" diagonalDown="0" outline="0">
        <left style="medium">
          <color rgb="FFFFFFFF"/>
        </left>
        <right style="medium">
          <color rgb="FFFFFFFF"/>
        </right>
        <top style="medium">
          <color rgb="FFFFFFFF"/>
        </top>
        <bottom style="medium">
          <color rgb="FFFFFFFF"/>
        </bottom>
      </border>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center" textRotation="0" wrapText="1" indent="0" justifyLastLine="0" shrinkToFit="0" readingOrder="1"/>
      <border diagonalUp="0" diagonalDown="0" outline="0">
        <left/>
        <right style="medium">
          <color rgb="FFFFFFFF"/>
        </right>
        <top style="thick">
          <color rgb="FFFFFFFF"/>
        </top>
        <bottom style="medium">
          <color rgb="FFFFFFFF"/>
        </bottom>
      </border>
    </dxf>
    <dxf>
      <border outline="0">
        <left style="medium">
          <color rgb="FF000000"/>
        </left>
        <right style="medium">
          <color rgb="FF000000"/>
        </right>
        <top style="medium">
          <color rgb="FF000000"/>
        </top>
      </border>
    </dxf>
    <dxf>
      <fill>
        <patternFill patternType="none">
          <fgColor indexed="64"/>
          <bgColor auto="1"/>
        </patternFill>
      </fill>
    </dxf>
    <dxf>
      <font>
        <b/>
        <i val="0"/>
        <strike val="0"/>
        <condense val="0"/>
        <extend val="0"/>
        <outline val="0"/>
        <shadow val="0"/>
        <u val="none"/>
        <vertAlign val="baseline"/>
        <sz val="12"/>
        <color rgb="FFFFFFFF"/>
        <name val="Arial"/>
        <scheme val="none"/>
      </font>
      <fill>
        <patternFill patternType="none">
          <fgColor indexed="64"/>
          <bgColor auto="1"/>
        </patternFill>
      </fill>
      <alignment horizontal="general" vertical="center" textRotation="0" wrapText="1" indent="0" justifyLastLine="0" shrinkToFit="0" readingOrder="1"/>
      <border diagonalUp="0" diagonalDown="0" outline="0">
        <left style="medium">
          <color rgb="FFFFFFFF"/>
        </left>
        <right style="medium">
          <color rgb="FFFFFFFF"/>
        </right>
        <top/>
        <bottom/>
      </border>
    </dxf>
    <dxf>
      <alignment horizontal="general" vertical="bottom" textRotation="0" wrapText="0" indent="0" justifyLastLine="0" shrinkToFit="0" readingOrder="0"/>
    </dxf>
    <dxf>
      <numFmt numFmtId="19" formatCode="m/d/yyyy"/>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alignment horizontal="center" vertical="bottom" textRotation="0" wrapText="0" indent="0" justifyLastLine="0" shrinkToFit="0" readingOrder="0"/>
    </dxf>
    <dxf>
      <border>
        <bottom style="thin">
          <color theme="0"/>
        </bottom>
      </border>
    </dxf>
    <dxf>
      <alignment vertical="top" textRotation="0" indent="0" justifyLastLine="0" shrinkToFit="0" readingOrder="0"/>
      <border diagonalUp="0" diagonalDown="0" outline="0">
        <left style="thin">
          <color auto="1"/>
        </left>
        <right style="thin">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User\farmel\RTEP\M-3\M-3%20Tracking%20Sheet-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eds"/>
      <sheetName val="LookupTables"/>
    </sheetNames>
    <sheetDataSet>
      <sheetData sheetId="0"/>
      <sheetData sheetId="1">
        <row r="7">
          <cell r="B7" t="str">
            <v>Req</v>
          </cell>
          <cell r="C7" t="str">
            <v>no issue</v>
          </cell>
          <cell r="D7" t="str">
            <v>MW</v>
          </cell>
        </row>
        <row r="8">
          <cell r="B8" t="str">
            <v>Good</v>
          </cell>
          <cell r="C8" t="str">
            <v>N/A</v>
          </cell>
          <cell r="D8" t="str">
            <v>MVA</v>
          </cell>
        </row>
        <row r="9">
          <cell r="B9" t="str">
            <v>Bad</v>
          </cell>
          <cell r="C9" t="str">
            <v>Issue</v>
          </cell>
        </row>
      </sheetData>
    </sheetDataSet>
  </externalBook>
</externalLink>
</file>

<file path=xl/tables/table1.xml><?xml version="1.0" encoding="utf-8"?>
<table xmlns="http://schemas.openxmlformats.org/spreadsheetml/2006/main" id="2" name="Table2" displayName="Table2" ref="A2:J306" totalsRowShown="0" headerRowDxfId="28" headerRowBorderDxfId="27">
  <autoFilter ref="A2:J306">
    <filterColumn colId="9">
      <filters>
        <filter val="PJM MA"/>
      </filters>
    </filterColumn>
  </autoFilter>
  <sortState ref="A3:J306">
    <sortCondition ref="A2:A306"/>
  </sortState>
  <tableColumns count="10">
    <tableColumn id="1" name="Need Number"/>
    <tableColumn id="2" name="TO" dataDxfId="26">
      <calculatedColumnFormula>IF(A3&lt;&gt;"",LEFT(A3,SEARCH("-",A3)-1),"")</calculatedColumnFormula>
    </tableColumn>
    <tableColumn id="4" name="Need Mtg" dataDxfId="25"/>
    <tableColumn id="5" name="Solution Mtg" dataDxfId="24"/>
    <tableColumn id="12" name="Selected Solution Posted" dataDxfId="23"/>
    <tableColumn id="17" name="Local Plan Submission Posted" dataDxfId="22"/>
    <tableColumn id="16" name="Upgrade ID" dataDxfId="21"/>
    <tableColumn id="19" name="Withdrawn" dataDxfId="20"/>
    <tableColumn id="21" name="Problem Statement" dataDxfId="0"/>
    <tableColumn id="36" name="Area" dataDxfId="19"/>
  </tableColumns>
  <tableStyleInfo name="TableStyleMedium9" showFirstColumn="1" showLastColumn="0" showRowStripes="1" showColumnStripes="0"/>
</table>
</file>

<file path=xl/tables/table2.xml><?xml version="1.0" encoding="utf-8"?>
<table xmlns="http://schemas.openxmlformats.org/spreadsheetml/2006/main" id="1" name="Table1" displayName="Table1" ref="C22:G46" totalsRowShown="0" headerRowDxfId="18" dataDxfId="17" tableBorderDxfId="16">
  <autoFilter ref="C22:G46"/>
  <tableColumns count="5">
    <tableColumn id="1" name="Need" dataDxfId="15"/>
    <tableColumn id="2" name="Transmission Line / Substation Locations" dataDxfId="14"/>
    <tableColumn id="3" name="Existing Line Rating (SN / SE)" dataDxfId="13"/>
    <tableColumn id="4" name="Existing Conductor Rating (SN / SE)" dataDxfId="12"/>
    <tableColumn id="5" name="Limiting Terminal Equipment" dataDxfId="11"/>
  </tableColumns>
  <tableStyleInfo name="TableStyleMedium10" showFirstColumn="0" showLastColumn="0" showRowStripes="1" showColumnStripes="0"/>
</table>
</file>

<file path=xl/tables/table3.xml><?xml version="1.0" encoding="utf-8"?>
<table xmlns="http://schemas.openxmlformats.org/spreadsheetml/2006/main" id="3" name="Scraped" displayName="Scraped" ref="A2:O151" totalsRowShown="0">
  <autoFilter ref="A2:O151"/>
  <sortState ref="A3:O17">
    <sortCondition ref="F2:F151"/>
  </sortState>
  <tableColumns count="15">
    <tableColumn id="1" name="NeedID"/>
    <tableColumn id="2" name="Slide" dataDxfId="10"/>
    <tableColumn id="3" name="T_Zone"/>
    <tableColumn id="4" name="Facility"/>
    <tableColumn id="5" name="Process_Stage"/>
    <tableColumn id="6" name="Needs_Presented" dataDxfId="9"/>
    <tableColumn id="7" name="Solution_Presented"/>
    <tableColumn id="8" name="Driver"/>
    <tableColumn id="9" name="Assumptions"/>
    <tableColumn id="10" name="ProblemStatement" dataDxfId="8"/>
    <tableColumn id="11" name="Solution" dataDxfId="7"/>
    <tableColumn id="12" name="Alternative" dataDxfId="6"/>
    <tableColumn id="13" name="Cost" dataDxfId="5"/>
    <tableColumn id="14" name="PIS" dataDxfId="4"/>
    <tableColumn id="15" name="Status"/>
  </tableColumns>
  <tableStyleInfo name="TableStyleMedium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28"/>
  <sheetViews>
    <sheetView topLeftCell="A13" workbookViewId="0">
      <selection activeCell="D10" sqref="D10"/>
    </sheetView>
  </sheetViews>
  <sheetFormatPr defaultRowHeight="15" x14ac:dyDescent="0.25"/>
  <cols>
    <col min="1" max="1" width="3.140625" style="20" customWidth="1"/>
    <col min="2" max="2" width="14.85546875" customWidth="1"/>
    <col min="3" max="3" width="72.85546875" customWidth="1"/>
  </cols>
  <sheetData>
    <row r="1" spans="1:3" ht="40.5" customHeight="1" x14ac:dyDescent="0.4">
      <c r="B1" s="21" t="s">
        <v>214</v>
      </c>
    </row>
    <row r="2" spans="1:3" ht="74.25" customHeight="1" x14ac:dyDescent="0.25">
      <c r="B2" s="61" t="s">
        <v>213</v>
      </c>
      <c r="C2" s="61"/>
    </row>
    <row r="3" spans="1:3" ht="20.25" customHeight="1" x14ac:dyDescent="0.25">
      <c r="B3" s="62" t="s">
        <v>212</v>
      </c>
      <c r="C3" s="62"/>
    </row>
    <row r="5" spans="1:3" x14ac:dyDescent="0.25">
      <c r="A5" s="20" t="s">
        <v>0</v>
      </c>
    </row>
    <row r="6" spans="1:3" x14ac:dyDescent="0.25">
      <c r="B6" t="s">
        <v>211</v>
      </c>
    </row>
    <row r="7" spans="1:3" x14ac:dyDescent="0.25">
      <c r="A7" s="20" t="s">
        <v>1</v>
      </c>
    </row>
    <row r="8" spans="1:3" x14ac:dyDescent="0.25">
      <c r="B8" t="s">
        <v>210</v>
      </c>
    </row>
    <row r="9" spans="1:3" x14ac:dyDescent="0.25">
      <c r="A9" s="20" t="s">
        <v>2</v>
      </c>
    </row>
    <row r="10" spans="1:3" x14ac:dyDescent="0.25">
      <c r="B10" t="s">
        <v>210</v>
      </c>
    </row>
    <row r="11" spans="1:3" x14ac:dyDescent="0.25">
      <c r="A11" s="20" t="s">
        <v>209</v>
      </c>
    </row>
    <row r="12" spans="1:3" x14ac:dyDescent="0.25">
      <c r="B12" t="s">
        <v>208</v>
      </c>
    </row>
    <row r="13" spans="1:3" x14ac:dyDescent="0.25">
      <c r="A13" s="20" t="s">
        <v>207</v>
      </c>
    </row>
    <row r="14" spans="1:3" x14ac:dyDescent="0.25">
      <c r="B14" t="s">
        <v>206</v>
      </c>
    </row>
    <row r="15" spans="1:3" x14ac:dyDescent="0.25">
      <c r="A15" s="20" t="s">
        <v>205</v>
      </c>
    </row>
    <row r="16" spans="1:3" x14ac:dyDescent="0.25">
      <c r="B16" t="s">
        <v>204</v>
      </c>
    </row>
    <row r="17" spans="1:3" x14ac:dyDescent="0.25">
      <c r="A17" s="20" t="s">
        <v>203</v>
      </c>
    </row>
    <row r="18" spans="1:3" ht="64.5" customHeight="1" x14ac:dyDescent="0.25">
      <c r="B18" s="61" t="s">
        <v>202</v>
      </c>
      <c r="C18" s="61"/>
    </row>
    <row r="19" spans="1:3" x14ac:dyDescent="0.25">
      <c r="A19" s="20" t="s">
        <v>201</v>
      </c>
    </row>
    <row r="20" spans="1:3" x14ac:dyDescent="0.25">
      <c r="B20" t="s">
        <v>200</v>
      </c>
    </row>
    <row r="21" spans="1:3" x14ac:dyDescent="0.25">
      <c r="A21" s="20" t="s">
        <v>5</v>
      </c>
    </row>
    <row r="22" spans="1:3" x14ac:dyDescent="0.25">
      <c r="B22" t="s">
        <v>199</v>
      </c>
    </row>
    <row r="23" spans="1:3" x14ac:dyDescent="0.25">
      <c r="A23" s="20" t="s">
        <v>32</v>
      </c>
    </row>
    <row r="24" spans="1:3" x14ac:dyDescent="0.25">
      <c r="B24" t="s">
        <v>198</v>
      </c>
    </row>
    <row r="25" spans="1:3" x14ac:dyDescent="0.25">
      <c r="A25" s="20" t="s">
        <v>6</v>
      </c>
    </row>
    <row r="26" spans="1:3" x14ac:dyDescent="0.25">
      <c r="B26" t="s">
        <v>197</v>
      </c>
    </row>
    <row r="27" spans="1:3" x14ac:dyDescent="0.25">
      <c r="A27" s="20" t="s">
        <v>194</v>
      </c>
    </row>
    <row r="28" spans="1:3" x14ac:dyDescent="0.25">
      <c r="B28" t="s">
        <v>196</v>
      </c>
    </row>
  </sheetData>
  <mergeCells count="3">
    <mergeCell ref="B2:C2"/>
    <mergeCell ref="B3:C3"/>
    <mergeCell ref="B18:C18"/>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06"/>
  <sheetViews>
    <sheetView tabSelected="1" zoomScale="85" zoomScaleNormal="85" workbookViewId="0">
      <pane xSplit="2" ySplit="2" topLeftCell="C3" activePane="bottomRight" state="frozen"/>
      <selection pane="topRight" activeCell="C1" sqref="C1"/>
      <selection pane="bottomLeft" activeCell="A4" sqref="A4"/>
      <selection pane="bottomRight" activeCell="H304" sqref="H304"/>
    </sheetView>
  </sheetViews>
  <sheetFormatPr defaultRowHeight="15" x14ac:dyDescent="0.25"/>
  <cols>
    <col min="1" max="1" width="19.7109375" customWidth="1"/>
    <col min="2" max="2" width="10.85546875" style="1" customWidth="1"/>
    <col min="3" max="4" width="12.7109375" style="10" customWidth="1"/>
    <col min="5" max="5" width="14.140625" style="16" customWidth="1"/>
    <col min="6" max="6" width="13" style="16" customWidth="1"/>
    <col min="7" max="7" width="14.42578125" style="1" customWidth="1"/>
    <col min="8" max="8" width="12.7109375" style="10" customWidth="1"/>
    <col min="9" max="9" width="112.5703125" style="68" customWidth="1"/>
    <col min="10" max="10" width="10.7109375" style="37" customWidth="1"/>
    <col min="11" max="11" width="12.140625" customWidth="1"/>
    <col min="12" max="12" width="11.140625" customWidth="1"/>
    <col min="14" max="14" width="21.85546875" customWidth="1"/>
  </cols>
  <sheetData>
    <row r="1" spans="1:10" ht="16.5" customHeight="1" x14ac:dyDescent="0.25">
      <c r="A1" s="3"/>
      <c r="B1" s="4"/>
      <c r="C1" s="63" t="s">
        <v>31</v>
      </c>
      <c r="D1" s="64"/>
      <c r="E1" s="64"/>
      <c r="F1" s="65"/>
      <c r="G1" s="14"/>
      <c r="H1" s="59"/>
      <c r="I1" s="66"/>
      <c r="J1" s="59"/>
    </row>
    <row r="2" spans="1:10" s="8" customFormat="1" ht="45" customHeight="1" x14ac:dyDescent="0.25">
      <c r="A2" s="5" t="s">
        <v>0</v>
      </c>
      <c r="B2" s="6" t="s">
        <v>1</v>
      </c>
      <c r="C2" s="11" t="s">
        <v>188</v>
      </c>
      <c r="D2" s="56" t="s">
        <v>189</v>
      </c>
      <c r="E2" s="7" t="s">
        <v>447</v>
      </c>
      <c r="F2" s="57" t="s">
        <v>216</v>
      </c>
      <c r="G2" s="15" t="s">
        <v>32</v>
      </c>
      <c r="H2" s="58" t="s">
        <v>195</v>
      </c>
      <c r="I2" s="67" t="s">
        <v>160</v>
      </c>
      <c r="J2" s="58" t="s">
        <v>789</v>
      </c>
    </row>
    <row r="3" spans="1:10" ht="14.45" customHeight="1" x14ac:dyDescent="0.25">
      <c r="A3" t="s">
        <v>87</v>
      </c>
      <c r="B3" s="16" t="str">
        <f>IF(A3&lt;&gt;"",LEFT(A3,SEARCH("-",A3)-1),"")</f>
        <v>ACE</v>
      </c>
      <c r="C3" s="10">
        <v>43402</v>
      </c>
      <c r="D3" s="10">
        <v>43490</v>
      </c>
      <c r="E3" s="10"/>
      <c r="F3" s="10"/>
      <c r="G3" s="10"/>
      <c r="I3" s="40" t="s">
        <v>821</v>
      </c>
      <c r="J3" t="s">
        <v>793</v>
      </c>
    </row>
    <row r="4" spans="1:10" x14ac:dyDescent="0.25">
      <c r="A4" t="s">
        <v>88</v>
      </c>
      <c r="B4" s="16" t="str">
        <f>IF(A4&lt;&gt;"",LEFT(A4,SEARCH("-",A4)-1),"")</f>
        <v>ACE</v>
      </c>
      <c r="C4" s="10">
        <v>43402</v>
      </c>
      <c r="D4" s="10">
        <v>43490</v>
      </c>
      <c r="E4" s="10"/>
      <c r="F4" s="10"/>
      <c r="G4" s="10"/>
      <c r="I4" s="40" t="s">
        <v>770</v>
      </c>
      <c r="J4" t="s">
        <v>793</v>
      </c>
    </row>
    <row r="5" spans="1:10" x14ac:dyDescent="0.25">
      <c r="A5" t="s">
        <v>89</v>
      </c>
      <c r="B5" s="16" t="str">
        <f>IF(A5&lt;&gt;"",LEFT(A5,SEARCH("-",A5)-1),"")</f>
        <v>ACE</v>
      </c>
      <c r="C5" s="10">
        <v>43402</v>
      </c>
      <c r="D5" s="10">
        <v>43490</v>
      </c>
      <c r="E5" s="10"/>
      <c r="F5" s="10"/>
      <c r="G5" s="10"/>
      <c r="I5" s="40" t="s">
        <v>822</v>
      </c>
      <c r="J5" t="s">
        <v>793</v>
      </c>
    </row>
    <row r="6" spans="1:10" x14ac:dyDescent="0.25">
      <c r="A6" t="s">
        <v>90</v>
      </c>
      <c r="B6" s="16" t="str">
        <f>IF(A6&lt;&gt;"",LEFT(A6,SEARCH("-",A6)-1),"")</f>
        <v>ACE</v>
      </c>
      <c r="C6" s="10">
        <v>43402</v>
      </c>
      <c r="D6" s="10">
        <v>43490</v>
      </c>
      <c r="E6" s="10"/>
      <c r="F6" s="10"/>
      <c r="G6" s="10"/>
      <c r="I6" s="40" t="s">
        <v>771</v>
      </c>
      <c r="J6" t="s">
        <v>793</v>
      </c>
    </row>
    <row r="7" spans="1:10" x14ac:dyDescent="0.25">
      <c r="A7" t="s">
        <v>91</v>
      </c>
      <c r="B7" s="16" t="str">
        <f>IF(A7&lt;&gt;"",LEFT(A7,SEARCH("-",A7)-1),"")</f>
        <v>ACE</v>
      </c>
      <c r="C7" s="10">
        <v>43402</v>
      </c>
      <c r="E7" s="10"/>
      <c r="F7" s="10"/>
      <c r="G7" s="10"/>
      <c r="I7" s="40" t="s">
        <v>788</v>
      </c>
      <c r="J7" t="s">
        <v>793</v>
      </c>
    </row>
    <row r="8" spans="1:10" ht="90" hidden="1" x14ac:dyDescent="0.25">
      <c r="A8" t="s">
        <v>104</v>
      </c>
      <c r="B8" s="16" t="str">
        <f>IF(A8&lt;&gt;"",LEFT(A8,SEARCH("-",A8)-1),"")</f>
        <v>AEP</v>
      </c>
      <c r="C8" s="10">
        <v>43399</v>
      </c>
      <c r="D8" s="10">
        <v>43476</v>
      </c>
      <c r="E8" s="10"/>
      <c r="F8" s="10"/>
      <c r="G8" s="10"/>
      <c r="I8" s="40" t="s">
        <v>580</v>
      </c>
      <c r="J8" t="s">
        <v>791</v>
      </c>
    </row>
    <row r="9" spans="1:10" ht="30" hidden="1" x14ac:dyDescent="0.25">
      <c r="A9" t="s">
        <v>105</v>
      </c>
      <c r="B9" s="16" t="str">
        <f>IF(A9&lt;&gt;"",LEFT(A9,SEARCH("-",A9)-1),"")</f>
        <v>AEP</v>
      </c>
      <c r="C9" s="10">
        <v>43399</v>
      </c>
      <c r="E9" s="10"/>
      <c r="F9" s="10"/>
      <c r="G9" s="10"/>
      <c r="I9" s="40" t="s">
        <v>651</v>
      </c>
      <c r="J9" t="s">
        <v>791</v>
      </c>
    </row>
    <row r="10" spans="1:10" ht="180" hidden="1" x14ac:dyDescent="0.25">
      <c r="A10" t="s">
        <v>106</v>
      </c>
      <c r="B10" s="16" t="str">
        <f>IF(A10&lt;&gt;"",LEFT(A10,SEARCH("-",A10)-1),"")</f>
        <v>AEP</v>
      </c>
      <c r="C10" s="10">
        <v>43399</v>
      </c>
      <c r="E10" s="10"/>
      <c r="F10" s="10"/>
      <c r="G10" s="10"/>
      <c r="I10" s="40" t="s">
        <v>650</v>
      </c>
      <c r="J10" t="s">
        <v>791</v>
      </c>
    </row>
    <row r="11" spans="1:10" ht="285" hidden="1" x14ac:dyDescent="0.25">
      <c r="A11" t="s">
        <v>107</v>
      </c>
      <c r="B11" s="16" t="str">
        <f>IF(A11&lt;&gt;"",LEFT(A11,SEARCH("-",A11)-1),"")</f>
        <v>AEP</v>
      </c>
      <c r="C11" s="10">
        <v>43399</v>
      </c>
      <c r="E11" s="10"/>
      <c r="F11" s="10"/>
      <c r="G11" s="10"/>
      <c r="I11" s="40" t="s">
        <v>649</v>
      </c>
      <c r="J11" t="s">
        <v>791</v>
      </c>
    </row>
    <row r="12" spans="1:10" ht="45" hidden="1" x14ac:dyDescent="0.25">
      <c r="A12" t="s">
        <v>108</v>
      </c>
      <c r="B12" s="16" t="str">
        <f>IF(A12&lt;&gt;"",LEFT(A12,SEARCH("-",A12)-1),"")</f>
        <v>AEP</v>
      </c>
      <c r="C12" s="10">
        <v>43399</v>
      </c>
      <c r="E12" s="10"/>
      <c r="F12" s="10"/>
      <c r="G12" s="10"/>
      <c r="I12" s="40" t="s">
        <v>648</v>
      </c>
      <c r="J12" t="s">
        <v>791</v>
      </c>
    </row>
    <row r="13" spans="1:10" ht="345" hidden="1" x14ac:dyDescent="0.25">
      <c r="A13" t="s">
        <v>109</v>
      </c>
      <c r="B13" s="16" t="str">
        <f>IF(A13&lt;&gt;"",LEFT(A13,SEARCH("-",A13)-1),"")</f>
        <v>AEP</v>
      </c>
      <c r="C13" s="10">
        <v>43399</v>
      </c>
      <c r="E13" s="10"/>
      <c r="F13" s="10"/>
      <c r="G13" s="10"/>
      <c r="I13" s="40" t="s">
        <v>647</v>
      </c>
      <c r="J13" t="s">
        <v>791</v>
      </c>
    </row>
    <row r="14" spans="1:10" ht="409.5" hidden="1" x14ac:dyDescent="0.25">
      <c r="A14" t="s">
        <v>110</v>
      </c>
      <c r="B14" s="16" t="str">
        <f>IF(A14&lt;&gt;"",LEFT(A14,SEARCH("-",A14)-1),"")</f>
        <v>AEP</v>
      </c>
      <c r="C14" s="10">
        <v>43399</v>
      </c>
      <c r="D14" s="10">
        <v>43516</v>
      </c>
      <c r="E14" s="10"/>
      <c r="F14" s="10"/>
      <c r="G14" s="10"/>
      <c r="I14" s="40" t="s">
        <v>700</v>
      </c>
      <c r="J14" t="s">
        <v>791</v>
      </c>
    </row>
    <row r="15" spans="1:10" ht="30" hidden="1" x14ac:dyDescent="0.25">
      <c r="A15" t="s">
        <v>111</v>
      </c>
      <c r="B15" s="16" t="str">
        <f>IF(A15&lt;&gt;"",LEFT(A15,SEARCH("-",A15)-1),"")</f>
        <v>AEP</v>
      </c>
      <c r="C15" s="10">
        <v>43399</v>
      </c>
      <c r="D15" s="10">
        <v>43476</v>
      </c>
      <c r="E15" s="10"/>
      <c r="F15" s="10"/>
      <c r="G15" s="10"/>
      <c r="I15" s="40" t="s">
        <v>703</v>
      </c>
      <c r="J15" t="s">
        <v>791</v>
      </c>
    </row>
    <row r="16" spans="1:10" ht="30" hidden="1" x14ac:dyDescent="0.25">
      <c r="A16" t="s">
        <v>121</v>
      </c>
      <c r="B16" s="16" t="str">
        <f>IF(A16&lt;&gt;"",LEFT(A16,SEARCH("-",A16)-1),"")</f>
        <v>AEP</v>
      </c>
      <c r="C16" s="10">
        <v>43433</v>
      </c>
      <c r="E16" s="10"/>
      <c r="F16" s="10"/>
      <c r="G16" s="10"/>
      <c r="I16" s="40" t="s">
        <v>744</v>
      </c>
      <c r="J16" t="s">
        <v>791</v>
      </c>
    </row>
    <row r="17" spans="1:10" ht="300" hidden="1" x14ac:dyDescent="0.25">
      <c r="A17" t="s">
        <v>122</v>
      </c>
      <c r="B17" s="16" t="str">
        <f>IF(A17&lt;&gt;"",LEFT(A17,SEARCH("-",A17)-1),"")</f>
        <v>AEP</v>
      </c>
      <c r="C17" s="10">
        <v>43433</v>
      </c>
      <c r="E17" s="10"/>
      <c r="F17" s="10"/>
      <c r="G17" s="10"/>
      <c r="I17" s="40" t="s">
        <v>825</v>
      </c>
      <c r="J17" t="s">
        <v>791</v>
      </c>
    </row>
    <row r="18" spans="1:10" ht="90" hidden="1" x14ac:dyDescent="0.25">
      <c r="A18" t="s">
        <v>123</v>
      </c>
      <c r="B18" s="16" t="str">
        <f>IF(A18&lt;&gt;"",LEFT(A18,SEARCH("-",A18)-1),"")</f>
        <v>AEP</v>
      </c>
      <c r="C18" s="10">
        <v>43433</v>
      </c>
      <c r="E18" s="10"/>
      <c r="F18" s="10"/>
      <c r="G18" s="10"/>
      <c r="I18" s="40" t="s">
        <v>745</v>
      </c>
      <c r="J18" t="s">
        <v>791</v>
      </c>
    </row>
    <row r="19" spans="1:10" ht="75" hidden="1" x14ac:dyDescent="0.25">
      <c r="A19" t="s">
        <v>124</v>
      </c>
      <c r="B19" s="16" t="str">
        <f>IF(A19&lt;&gt;"",LEFT(A19,SEARCH("-",A19)-1),"")</f>
        <v>AEP</v>
      </c>
      <c r="C19" s="10">
        <v>43476</v>
      </c>
      <c r="E19" s="10"/>
      <c r="F19" s="10"/>
      <c r="G19" s="10"/>
      <c r="I19" s="40" t="s">
        <v>596</v>
      </c>
      <c r="J19" t="s">
        <v>791</v>
      </c>
    </row>
    <row r="20" spans="1:10" ht="375" hidden="1" x14ac:dyDescent="0.25">
      <c r="A20" t="s">
        <v>125</v>
      </c>
      <c r="B20" s="16" t="str">
        <f>IF(A20&lt;&gt;"",LEFT(A20,SEARCH("-",A20)-1),"")</f>
        <v>AEP</v>
      </c>
      <c r="C20" s="10">
        <v>43476</v>
      </c>
      <c r="E20" s="10"/>
      <c r="F20" s="10"/>
      <c r="G20" s="10"/>
      <c r="I20" s="40" t="s">
        <v>595</v>
      </c>
      <c r="J20" t="s">
        <v>791</v>
      </c>
    </row>
    <row r="21" spans="1:10" ht="45" hidden="1" x14ac:dyDescent="0.25">
      <c r="A21" t="s">
        <v>126</v>
      </c>
      <c r="B21" s="16" t="str">
        <f>IF(A21&lt;&gt;"",LEFT(A21,SEARCH("-",A21)-1),"")</f>
        <v>AEP</v>
      </c>
      <c r="C21" s="10">
        <v>43476</v>
      </c>
      <c r="E21" s="10"/>
      <c r="F21" s="10"/>
      <c r="G21" s="10"/>
      <c r="I21" s="40" t="s">
        <v>594</v>
      </c>
      <c r="J21" t="s">
        <v>791</v>
      </c>
    </row>
    <row r="22" spans="1:10" ht="60" hidden="1" x14ac:dyDescent="0.25">
      <c r="A22" t="s">
        <v>127</v>
      </c>
      <c r="B22" s="16" t="str">
        <f>IF(A22&lt;&gt;"",LEFT(A22,SEARCH("-",A22)-1),"")</f>
        <v>AEP</v>
      </c>
      <c r="C22" s="10">
        <v>43476</v>
      </c>
      <c r="E22" s="10"/>
      <c r="F22" s="10"/>
      <c r="G22" s="10"/>
      <c r="I22" s="40" t="s">
        <v>593</v>
      </c>
      <c r="J22" t="s">
        <v>791</v>
      </c>
    </row>
    <row r="23" spans="1:10" ht="390" hidden="1" x14ac:dyDescent="0.25">
      <c r="A23" t="s">
        <v>128</v>
      </c>
      <c r="B23" s="16" t="str">
        <f>IF(A23&lt;&gt;"",LEFT(A23,SEARCH("-",A23)-1),"")</f>
        <v>AEP</v>
      </c>
      <c r="C23" s="10">
        <v>43476</v>
      </c>
      <c r="E23" s="10"/>
      <c r="F23" s="10"/>
      <c r="G23" s="10"/>
      <c r="I23" s="40" t="s">
        <v>592</v>
      </c>
      <c r="J23" t="s">
        <v>791</v>
      </c>
    </row>
    <row r="24" spans="1:10" ht="120" hidden="1" x14ac:dyDescent="0.25">
      <c r="A24" t="s">
        <v>129</v>
      </c>
      <c r="B24" s="16" t="str">
        <f>IF(A24&lt;&gt;"",LEFT(A24,SEARCH("-",A24)-1),"")</f>
        <v>AEP</v>
      </c>
      <c r="C24" s="10">
        <v>43476</v>
      </c>
      <c r="E24" s="10"/>
      <c r="F24" s="10"/>
      <c r="G24" s="10"/>
      <c r="I24" s="40" t="s">
        <v>718</v>
      </c>
      <c r="J24" t="s">
        <v>791</v>
      </c>
    </row>
    <row r="25" spans="1:10" ht="315" hidden="1" x14ac:dyDescent="0.25">
      <c r="A25" t="s">
        <v>130</v>
      </c>
      <c r="B25" s="16" t="str">
        <f>IF(A25&lt;&gt;"",LEFT(A25,SEARCH("-",A25)-1),"")</f>
        <v>AEP</v>
      </c>
      <c r="C25" s="10">
        <v>43476</v>
      </c>
      <c r="E25" s="10"/>
      <c r="F25" s="10"/>
      <c r="G25" s="10"/>
      <c r="I25" s="40" t="s">
        <v>591</v>
      </c>
      <c r="J25" t="s">
        <v>791</v>
      </c>
    </row>
    <row r="26" spans="1:10" ht="60" hidden="1" x14ac:dyDescent="0.25">
      <c r="A26" t="s">
        <v>131</v>
      </c>
      <c r="B26" s="16" t="str">
        <f>IF(A26&lt;&gt;"",LEFT(A26,SEARCH("-",A26)-1),"")</f>
        <v>AEP</v>
      </c>
      <c r="C26" s="10">
        <v>43476</v>
      </c>
      <c r="E26" s="10"/>
      <c r="F26" s="10"/>
      <c r="G26" s="10"/>
      <c r="I26" s="40" t="s">
        <v>590</v>
      </c>
      <c r="J26" t="s">
        <v>791</v>
      </c>
    </row>
    <row r="27" spans="1:10" ht="409.5" hidden="1" x14ac:dyDescent="0.25">
      <c r="A27" t="s">
        <v>132</v>
      </c>
      <c r="B27" s="16" t="str">
        <f>IF(A27&lt;&gt;"",LEFT(A27,SEARCH("-",A27)-1),"")</f>
        <v>AEP</v>
      </c>
      <c r="C27" s="10">
        <v>43476</v>
      </c>
      <c r="E27" s="10"/>
      <c r="F27" s="10"/>
      <c r="G27" s="10"/>
      <c r="I27" s="40" t="s">
        <v>589</v>
      </c>
      <c r="J27" t="s">
        <v>791</v>
      </c>
    </row>
    <row r="28" spans="1:10" ht="150" hidden="1" x14ac:dyDescent="0.25">
      <c r="A28" t="s">
        <v>102</v>
      </c>
      <c r="B28" s="16" t="str">
        <f>IF(A28&lt;&gt;"",LEFT(A28,SEARCH("-",A28)-1),"")</f>
        <v>AEP</v>
      </c>
      <c r="C28" s="10">
        <v>43399</v>
      </c>
      <c r="E28" s="10"/>
      <c r="F28" s="10"/>
      <c r="G28" s="10"/>
      <c r="I28" s="40" t="s">
        <v>658</v>
      </c>
      <c r="J28" t="s">
        <v>791</v>
      </c>
    </row>
    <row r="29" spans="1:10" ht="120" hidden="1" x14ac:dyDescent="0.25">
      <c r="A29" t="s">
        <v>103</v>
      </c>
      <c r="B29" s="16" t="str">
        <f>IF(A29&lt;&gt;"",LEFT(A29,SEARCH("-",A29)-1),"")</f>
        <v>AEP</v>
      </c>
      <c r="C29" s="10">
        <v>43399</v>
      </c>
      <c r="E29" s="10"/>
      <c r="F29" s="10"/>
      <c r="G29" s="10"/>
      <c r="I29" s="40" t="s">
        <v>657</v>
      </c>
      <c r="J29" t="s">
        <v>791</v>
      </c>
    </row>
    <row r="30" spans="1:10" hidden="1" x14ac:dyDescent="0.25">
      <c r="A30" t="s">
        <v>24</v>
      </c>
      <c r="B30" s="16" t="str">
        <f>IF(A30&lt;&gt;"",LEFT(A30,SEARCH("-",A30)-1),"")</f>
        <v>AEP</v>
      </c>
      <c r="C30" s="10">
        <v>43399</v>
      </c>
      <c r="D30" s="10">
        <v>43433</v>
      </c>
      <c r="E30" s="10"/>
      <c r="F30" s="10"/>
      <c r="G30" s="10"/>
      <c r="I30" s="40" t="s">
        <v>656</v>
      </c>
      <c r="J30" t="s">
        <v>791</v>
      </c>
    </row>
    <row r="31" spans="1:10" ht="409.5" hidden="1" x14ac:dyDescent="0.25">
      <c r="A31" t="s">
        <v>25</v>
      </c>
      <c r="B31" s="16" t="str">
        <f>IF(A31&lt;&gt;"",LEFT(A31,SEARCH("-",A31)-1),"")</f>
        <v>AEP</v>
      </c>
      <c r="C31" s="10">
        <v>43399</v>
      </c>
      <c r="D31" s="10">
        <v>43476</v>
      </c>
      <c r="E31" s="10"/>
      <c r="F31" s="10"/>
      <c r="G31" s="10"/>
      <c r="I31" s="40" t="s">
        <v>706</v>
      </c>
      <c r="J31" t="s">
        <v>791</v>
      </c>
    </row>
    <row r="32" spans="1:10" ht="30" hidden="1" x14ac:dyDescent="0.25">
      <c r="A32" t="s">
        <v>26</v>
      </c>
      <c r="B32" s="16" t="str">
        <f>IF(A32&lt;&gt;"",LEFT(A32,SEARCH("-",A32)-1),"")</f>
        <v>AEP</v>
      </c>
      <c r="C32" s="10">
        <v>43399</v>
      </c>
      <c r="D32" s="10">
        <v>43516</v>
      </c>
      <c r="E32" s="10"/>
      <c r="F32" s="10"/>
      <c r="G32" s="10"/>
      <c r="I32" s="40" t="s">
        <v>655</v>
      </c>
      <c r="J32" t="s">
        <v>791</v>
      </c>
    </row>
    <row r="33" spans="1:10" ht="409.5" hidden="1" x14ac:dyDescent="0.25">
      <c r="A33" t="s">
        <v>27</v>
      </c>
      <c r="B33" s="16" t="str">
        <f>IF(A33&lt;&gt;"",LEFT(A33,SEARCH("-",A33)-1),"")</f>
        <v>AEP</v>
      </c>
      <c r="C33" s="10">
        <v>43399</v>
      </c>
      <c r="E33" s="10"/>
      <c r="F33" s="10"/>
      <c r="G33" s="10"/>
      <c r="I33" s="40" t="s">
        <v>708</v>
      </c>
      <c r="J33" t="s">
        <v>791</v>
      </c>
    </row>
    <row r="34" spans="1:10" ht="150" hidden="1" x14ac:dyDescent="0.25">
      <c r="A34" t="s">
        <v>28</v>
      </c>
      <c r="B34" s="16" t="str">
        <f>IF(A34&lt;&gt;"",LEFT(A34,SEARCH("-",A34)-1),"")</f>
        <v>AEP</v>
      </c>
      <c r="C34" s="10">
        <v>43399</v>
      </c>
      <c r="E34" s="10"/>
      <c r="F34" s="10"/>
      <c r="G34" s="10"/>
      <c r="I34" s="40" t="s">
        <v>653</v>
      </c>
      <c r="J34" t="s">
        <v>791</v>
      </c>
    </row>
    <row r="35" spans="1:10" ht="150" hidden="1" x14ac:dyDescent="0.25">
      <c r="A35" t="s">
        <v>29</v>
      </c>
      <c r="B35" s="16" t="str">
        <f>IF(A35&lt;&gt;"",LEFT(A35,SEARCH("-",A35)-1),"")</f>
        <v>AEP</v>
      </c>
      <c r="C35" s="10">
        <v>43399</v>
      </c>
      <c r="E35" s="10"/>
      <c r="F35" s="10"/>
      <c r="G35" s="10"/>
      <c r="I35" s="40" t="s">
        <v>652</v>
      </c>
      <c r="J35" t="s">
        <v>791</v>
      </c>
    </row>
    <row r="36" spans="1:10" ht="409.5" hidden="1" x14ac:dyDescent="0.25">
      <c r="A36" t="s">
        <v>248</v>
      </c>
      <c r="B36" s="16" t="str">
        <f>IF(A36&lt;&gt;"",LEFT(A36,SEARCH("-",A36)-1),"")</f>
        <v>AEP</v>
      </c>
      <c r="C36" s="10">
        <v>43476</v>
      </c>
      <c r="E36" s="10"/>
      <c r="F36" s="10"/>
      <c r="G36" s="10"/>
      <c r="I36" s="40" t="s">
        <v>719</v>
      </c>
      <c r="J36" t="s">
        <v>791</v>
      </c>
    </row>
    <row r="37" spans="1:10" ht="60" hidden="1" x14ac:dyDescent="0.25">
      <c r="A37" t="s">
        <v>249</v>
      </c>
      <c r="B37" s="16" t="str">
        <f>IF(A37&lt;&gt;"",LEFT(A37,SEARCH("-",A37)-1),"")</f>
        <v>AEP</v>
      </c>
      <c r="C37" s="10">
        <v>43476</v>
      </c>
      <c r="E37" s="10"/>
      <c r="F37" s="10"/>
      <c r="G37" s="10"/>
      <c r="I37" s="40" t="s">
        <v>588</v>
      </c>
      <c r="J37" t="s">
        <v>791</v>
      </c>
    </row>
    <row r="38" spans="1:10" ht="345" hidden="1" x14ac:dyDescent="0.25">
      <c r="A38" t="s">
        <v>250</v>
      </c>
      <c r="B38" s="16" t="str">
        <f>IF(A38&lt;&gt;"",LEFT(A38,SEARCH("-",A38)-1),"")</f>
        <v>AEP</v>
      </c>
      <c r="C38" s="10">
        <v>43476</v>
      </c>
      <c r="E38" s="10"/>
      <c r="F38" s="10"/>
      <c r="G38" s="10"/>
      <c r="I38" s="40" t="s">
        <v>720</v>
      </c>
      <c r="J38" t="s">
        <v>791</v>
      </c>
    </row>
    <row r="39" spans="1:10" ht="45" hidden="1" x14ac:dyDescent="0.25">
      <c r="A39" t="s">
        <v>112</v>
      </c>
      <c r="B39" s="16" t="str">
        <f>IF(A39&lt;&gt;"",LEFT(A39,SEARCH("-",A39)-1),"")</f>
        <v>AEP</v>
      </c>
      <c r="C39" s="10">
        <v>43399</v>
      </c>
      <c r="D39" s="10">
        <v>43476</v>
      </c>
      <c r="E39" s="10"/>
      <c r="F39" s="10"/>
      <c r="G39" s="10"/>
      <c r="I39" s="40" t="s">
        <v>575</v>
      </c>
      <c r="J39" t="s">
        <v>791</v>
      </c>
    </row>
    <row r="40" spans="1:10" ht="30" hidden="1" x14ac:dyDescent="0.25">
      <c r="A40" t="s">
        <v>113</v>
      </c>
      <c r="B40" s="16" t="str">
        <f>IF(A40&lt;&gt;"",LEFT(A40,SEARCH("-",A40)-1),"")</f>
        <v>AEP</v>
      </c>
      <c r="C40" s="10">
        <v>43399</v>
      </c>
      <c r="D40" s="10">
        <v>43516</v>
      </c>
      <c r="E40" s="10"/>
      <c r="F40" s="10"/>
      <c r="G40" s="10"/>
      <c r="I40" s="40" t="s">
        <v>646</v>
      </c>
      <c r="J40" t="s">
        <v>791</v>
      </c>
    </row>
    <row r="41" spans="1:10" ht="30" hidden="1" x14ac:dyDescent="0.25">
      <c r="A41" t="s">
        <v>114</v>
      </c>
      <c r="B41" s="16" t="str">
        <f>IF(A41&lt;&gt;"",LEFT(A41,SEARCH("-",A41)-1),"")</f>
        <v>AEP</v>
      </c>
      <c r="C41" s="10">
        <v>43399</v>
      </c>
      <c r="E41" s="10"/>
      <c r="F41" s="10"/>
      <c r="G41" s="10"/>
      <c r="I41" s="40" t="s">
        <v>645</v>
      </c>
      <c r="J41" t="s">
        <v>791</v>
      </c>
    </row>
    <row r="42" spans="1:10" ht="90" hidden="1" x14ac:dyDescent="0.25">
      <c r="A42" t="s">
        <v>115</v>
      </c>
      <c r="B42" s="16" t="str">
        <f>IF(A42&lt;&gt;"",LEFT(A42,SEARCH("-",A42)-1),"")</f>
        <v>AEP</v>
      </c>
      <c r="C42" s="10">
        <v>43399</v>
      </c>
      <c r="E42" s="10"/>
      <c r="F42" s="10"/>
      <c r="G42" s="10"/>
      <c r="I42" s="40" t="s">
        <v>644</v>
      </c>
      <c r="J42" t="s">
        <v>791</v>
      </c>
    </row>
    <row r="43" spans="1:10" ht="90" hidden="1" x14ac:dyDescent="0.25">
      <c r="A43" t="s">
        <v>116</v>
      </c>
      <c r="B43" s="16" t="str">
        <f>IF(A43&lt;&gt;"",LEFT(A43,SEARCH("-",A43)-1),"")</f>
        <v>AEP</v>
      </c>
      <c r="C43" s="10">
        <v>43399</v>
      </c>
      <c r="E43" s="10"/>
      <c r="F43" s="10"/>
      <c r="G43" s="10"/>
      <c r="I43" s="40" t="s">
        <v>643</v>
      </c>
      <c r="J43" t="s">
        <v>791</v>
      </c>
    </row>
    <row r="44" spans="1:10" ht="390" hidden="1" x14ac:dyDescent="0.25">
      <c r="A44" t="s">
        <v>117</v>
      </c>
      <c r="B44" s="16" t="str">
        <f>IF(A44&lt;&gt;"",LEFT(A44,SEARCH("-",A44)-1),"")</f>
        <v>AEP</v>
      </c>
      <c r="C44" s="10">
        <v>43399</v>
      </c>
      <c r="E44" s="10"/>
      <c r="F44" s="10"/>
      <c r="G44" s="10"/>
      <c r="I44" s="40" t="s">
        <v>642</v>
      </c>
      <c r="J44" t="s">
        <v>791</v>
      </c>
    </row>
    <row r="45" spans="1:10" ht="270" hidden="1" x14ac:dyDescent="0.25">
      <c r="A45" t="s">
        <v>118</v>
      </c>
      <c r="B45" s="16" t="str">
        <f>IF(A45&lt;&gt;"",LEFT(A45,SEARCH("-",A45)-1),"")</f>
        <v>AEP</v>
      </c>
      <c r="C45" s="10">
        <v>43399</v>
      </c>
      <c r="E45" s="10"/>
      <c r="F45" s="10"/>
      <c r="G45" s="10"/>
      <c r="I45" s="40" t="s">
        <v>641</v>
      </c>
      <c r="J45" t="s">
        <v>791</v>
      </c>
    </row>
    <row r="46" spans="1:10" ht="150" hidden="1" x14ac:dyDescent="0.25">
      <c r="A46" t="s">
        <v>119</v>
      </c>
      <c r="B46" s="16" t="str">
        <f>IF(A46&lt;&gt;"",LEFT(A46,SEARCH("-",A46)-1),"")</f>
        <v>AEP</v>
      </c>
      <c r="C46" s="10">
        <v>43399</v>
      </c>
      <c r="E46" s="10"/>
      <c r="F46" s="10"/>
      <c r="G46" s="10"/>
      <c r="I46" s="40" t="s">
        <v>640</v>
      </c>
      <c r="J46" t="s">
        <v>791</v>
      </c>
    </row>
    <row r="47" spans="1:10" ht="75" hidden="1" x14ac:dyDescent="0.25">
      <c r="A47" t="s">
        <v>120</v>
      </c>
      <c r="B47" s="16" t="str">
        <f>IF(A47&lt;&gt;"",LEFT(A47,SEARCH("-",A47)-1),"")</f>
        <v>AEP</v>
      </c>
      <c r="C47" s="10">
        <v>43399</v>
      </c>
      <c r="D47" s="10">
        <v>43516</v>
      </c>
      <c r="E47" s="10"/>
      <c r="F47" s="10"/>
      <c r="G47" s="10"/>
      <c r="I47" s="40" t="s">
        <v>639</v>
      </c>
      <c r="J47" t="s">
        <v>791</v>
      </c>
    </row>
    <row r="48" spans="1:10" ht="90" hidden="1" x14ac:dyDescent="0.25">
      <c r="A48" t="s">
        <v>238</v>
      </c>
      <c r="B48" s="16" t="str">
        <f>IF(A48&lt;&gt;"",LEFT(A48,SEARCH("-",A48)-1),"")</f>
        <v>AEP</v>
      </c>
      <c r="C48" s="10">
        <v>43399</v>
      </c>
      <c r="D48" s="10">
        <v>43433</v>
      </c>
      <c r="E48" s="10"/>
      <c r="F48" s="10"/>
      <c r="G48" s="10"/>
      <c r="I48" s="40" t="s">
        <v>638</v>
      </c>
      <c r="J48" t="s">
        <v>791</v>
      </c>
    </row>
    <row r="49" spans="1:10" ht="135" hidden="1" x14ac:dyDescent="0.25">
      <c r="A49" t="s">
        <v>239</v>
      </c>
      <c r="B49" s="16" t="str">
        <f>IF(A49&lt;&gt;"",LEFT(A49,SEARCH("-",A49)-1),"")</f>
        <v>AEP</v>
      </c>
      <c r="C49" s="10">
        <v>43399</v>
      </c>
      <c r="D49" s="10">
        <v>43476</v>
      </c>
      <c r="E49" s="10"/>
      <c r="F49" s="10"/>
      <c r="G49" s="10"/>
      <c r="I49" s="40" t="s">
        <v>577</v>
      </c>
      <c r="J49" t="s">
        <v>791</v>
      </c>
    </row>
    <row r="50" spans="1:10" ht="120" hidden="1" x14ac:dyDescent="0.25">
      <c r="A50" t="s">
        <v>240</v>
      </c>
      <c r="B50" s="16" t="str">
        <f>IF(A50&lt;&gt;"",LEFT(A50,SEARCH("-",A50)-1),"")</f>
        <v>AEP</v>
      </c>
      <c r="C50" s="10">
        <v>43399</v>
      </c>
      <c r="E50" s="10"/>
      <c r="F50" s="10"/>
      <c r="G50" s="10"/>
      <c r="I50" s="40" t="s">
        <v>637</v>
      </c>
      <c r="J50" t="s">
        <v>791</v>
      </c>
    </row>
    <row r="51" spans="1:10" ht="75" hidden="1" x14ac:dyDescent="0.25">
      <c r="A51" t="s">
        <v>241</v>
      </c>
      <c r="B51" s="16" t="str">
        <f>IF(A51&lt;&gt;"",LEFT(A51,SEARCH("-",A51)-1),"")</f>
        <v>AEP</v>
      </c>
      <c r="C51" s="10">
        <v>43399</v>
      </c>
      <c r="E51" s="10"/>
      <c r="F51" s="10"/>
      <c r="G51" s="10"/>
      <c r="I51" s="40" t="s">
        <v>636</v>
      </c>
      <c r="J51" t="s">
        <v>791</v>
      </c>
    </row>
    <row r="52" spans="1:10" ht="90" hidden="1" x14ac:dyDescent="0.25">
      <c r="A52" t="s">
        <v>242</v>
      </c>
      <c r="B52" s="16" t="str">
        <f>IF(A52&lt;&gt;"",LEFT(A52,SEARCH("-",A52)-1),"")</f>
        <v>AEP</v>
      </c>
      <c r="C52" s="10">
        <v>43399</v>
      </c>
      <c r="D52" s="10">
        <v>43476</v>
      </c>
      <c r="E52" s="10"/>
      <c r="F52" s="10"/>
      <c r="G52" s="10"/>
      <c r="I52" s="40" t="s">
        <v>584</v>
      </c>
      <c r="J52" t="s">
        <v>791</v>
      </c>
    </row>
    <row r="53" spans="1:10" ht="105" hidden="1" x14ac:dyDescent="0.25">
      <c r="A53" t="s">
        <v>243</v>
      </c>
      <c r="B53" s="16" t="str">
        <f>IF(A53&lt;&gt;"",LEFT(A53,SEARCH("-",A53)-1),"")</f>
        <v>AEP</v>
      </c>
      <c r="C53" s="10">
        <v>43399</v>
      </c>
      <c r="E53" s="10"/>
      <c r="F53" s="10"/>
      <c r="G53" s="10"/>
      <c r="I53" s="40" t="s">
        <v>635</v>
      </c>
      <c r="J53" t="s">
        <v>791</v>
      </c>
    </row>
    <row r="54" spans="1:10" ht="150" hidden="1" x14ac:dyDescent="0.25">
      <c r="A54" t="s">
        <v>244</v>
      </c>
      <c r="B54" s="16" t="str">
        <f>IF(A54&lt;&gt;"",LEFT(A54,SEARCH("-",A54)-1),"")</f>
        <v>AEP</v>
      </c>
      <c r="C54" s="10">
        <v>43399</v>
      </c>
      <c r="E54" s="10"/>
      <c r="F54" s="10"/>
      <c r="G54" s="10"/>
      <c r="I54" s="40" t="s">
        <v>634</v>
      </c>
      <c r="J54" t="s">
        <v>791</v>
      </c>
    </row>
    <row r="55" spans="1:10" ht="75" hidden="1" x14ac:dyDescent="0.25">
      <c r="A55" t="s">
        <v>245</v>
      </c>
      <c r="B55" s="16" t="str">
        <f>IF(A55&lt;&gt;"",LEFT(A55,SEARCH("-",A55)-1),"")</f>
        <v>AEP</v>
      </c>
      <c r="C55" s="10">
        <v>43399</v>
      </c>
      <c r="E55" s="10"/>
      <c r="F55" s="10"/>
      <c r="G55" s="10"/>
      <c r="I55" s="40" t="s">
        <v>633</v>
      </c>
      <c r="J55" t="s">
        <v>791</v>
      </c>
    </row>
    <row r="56" spans="1:10" ht="180" hidden="1" x14ac:dyDescent="0.25">
      <c r="A56" t="s">
        <v>246</v>
      </c>
      <c r="B56" s="16" t="str">
        <f>IF(A56&lt;&gt;"",LEFT(A56,SEARCH("-",A56)-1),"")</f>
        <v>AEP</v>
      </c>
      <c r="C56" s="10">
        <v>43433</v>
      </c>
      <c r="E56" s="10"/>
      <c r="F56" s="10"/>
      <c r="G56" s="10"/>
      <c r="I56" s="40" t="s">
        <v>823</v>
      </c>
      <c r="J56" t="s">
        <v>791</v>
      </c>
    </row>
    <row r="57" spans="1:10" ht="30" hidden="1" x14ac:dyDescent="0.25">
      <c r="A57" s="60" t="s">
        <v>247</v>
      </c>
      <c r="B57" s="16" t="str">
        <f>IF(A57&lt;&gt;"",LEFT(A57,SEARCH("-",A57)-1),"")</f>
        <v>AEP</v>
      </c>
      <c r="C57" s="10">
        <v>43433</v>
      </c>
      <c r="D57" s="10">
        <v>43549</v>
      </c>
      <c r="E57" s="10"/>
      <c r="F57" s="10"/>
      <c r="G57" s="10"/>
      <c r="I57" s="40" t="s">
        <v>746</v>
      </c>
      <c r="J57" t="s">
        <v>791</v>
      </c>
    </row>
    <row r="58" spans="1:10" ht="390" hidden="1" x14ac:dyDescent="0.25">
      <c r="A58" t="s">
        <v>228</v>
      </c>
      <c r="B58" s="16" t="str">
        <f>IF(A58&lt;&gt;"",LEFT(A58,SEARCH("-",A58)-1),"")</f>
        <v>AEP</v>
      </c>
      <c r="C58" s="10">
        <v>43476</v>
      </c>
      <c r="E58" s="10"/>
      <c r="F58" s="10"/>
      <c r="G58" s="10"/>
      <c r="I58" s="40" t="s">
        <v>721</v>
      </c>
      <c r="J58" t="s">
        <v>791</v>
      </c>
    </row>
    <row r="59" spans="1:10" ht="150" hidden="1" x14ac:dyDescent="0.25">
      <c r="A59" t="s">
        <v>229</v>
      </c>
      <c r="B59" s="16" t="str">
        <f>IF(A59&lt;&gt;"",LEFT(A59,SEARCH("-",A59)-1),"")</f>
        <v>AEP</v>
      </c>
      <c r="C59" s="10">
        <v>43433</v>
      </c>
      <c r="D59" s="10">
        <v>43476</v>
      </c>
      <c r="E59" s="10"/>
      <c r="F59" s="10"/>
      <c r="G59" s="10"/>
      <c r="I59" s="40" t="s">
        <v>582</v>
      </c>
      <c r="J59" t="s">
        <v>791</v>
      </c>
    </row>
    <row r="60" spans="1:10" ht="105" hidden="1" x14ac:dyDescent="0.25">
      <c r="A60" t="s">
        <v>230</v>
      </c>
      <c r="B60" s="16" t="str">
        <f>IF(A60&lt;&gt;"",LEFT(A60,SEARCH("-",A60)-1),"")</f>
        <v>AEP</v>
      </c>
      <c r="C60" s="10">
        <v>43433</v>
      </c>
      <c r="D60" s="10">
        <v>43516</v>
      </c>
      <c r="E60" s="10"/>
      <c r="F60" s="10"/>
      <c r="G60" s="10"/>
      <c r="I60" s="40" t="s">
        <v>794</v>
      </c>
      <c r="J60" t="s">
        <v>791</v>
      </c>
    </row>
    <row r="61" spans="1:10" ht="90" hidden="1" x14ac:dyDescent="0.25">
      <c r="A61" t="s">
        <v>231</v>
      </c>
      <c r="B61" s="16" t="str">
        <f>IF(A61&lt;&gt;"",LEFT(A61,SEARCH("-",A61)-1),"")</f>
        <v>AEP</v>
      </c>
      <c r="C61" s="10">
        <v>43433</v>
      </c>
      <c r="D61" s="10">
        <v>43516</v>
      </c>
      <c r="E61" s="10"/>
      <c r="F61" s="10"/>
      <c r="G61" s="10"/>
      <c r="I61" s="40" t="s">
        <v>795</v>
      </c>
      <c r="J61" t="s">
        <v>791</v>
      </c>
    </row>
    <row r="62" spans="1:10" ht="60" hidden="1" x14ac:dyDescent="0.25">
      <c r="A62" t="s">
        <v>232</v>
      </c>
      <c r="B62" s="16" t="str">
        <f>IF(A62&lt;&gt;"",LEFT(A62,SEARCH("-",A62)-1),"")</f>
        <v>AEP</v>
      </c>
      <c r="C62" s="10">
        <v>43433</v>
      </c>
      <c r="E62" s="10"/>
      <c r="F62" s="10"/>
      <c r="G62" s="10"/>
      <c r="I62" s="40" t="s">
        <v>747</v>
      </c>
      <c r="J62" t="s">
        <v>791</v>
      </c>
    </row>
    <row r="63" spans="1:10" ht="45" hidden="1" x14ac:dyDescent="0.25">
      <c r="A63" t="s">
        <v>233</v>
      </c>
      <c r="B63" s="16" t="str">
        <f>IF(A63&lt;&gt;"",LEFT(A63,SEARCH("-",A63)-1),"")</f>
        <v>AEP</v>
      </c>
      <c r="C63" s="10">
        <v>43433</v>
      </c>
      <c r="D63" s="10">
        <v>43476</v>
      </c>
      <c r="E63" s="10"/>
      <c r="F63" s="10"/>
      <c r="G63" s="10"/>
      <c r="I63" s="40" t="s">
        <v>710</v>
      </c>
      <c r="J63" t="s">
        <v>791</v>
      </c>
    </row>
    <row r="64" spans="1:10" ht="60" hidden="1" x14ac:dyDescent="0.25">
      <c r="A64" s="60" t="s">
        <v>234</v>
      </c>
      <c r="B64" s="16" t="str">
        <f>IF(A64&lt;&gt;"",LEFT(A64,SEARCH("-",A64)-1),"")</f>
        <v>AEP</v>
      </c>
      <c r="C64" s="10">
        <v>43433</v>
      </c>
      <c r="D64" s="10">
        <v>43549</v>
      </c>
      <c r="E64" s="10"/>
      <c r="F64" s="10"/>
      <c r="G64" s="10"/>
      <c r="I64" s="40" t="s">
        <v>824</v>
      </c>
      <c r="J64" t="s">
        <v>791</v>
      </c>
    </row>
    <row r="65" spans="1:10" ht="345" hidden="1" x14ac:dyDescent="0.25">
      <c r="A65" t="s">
        <v>235</v>
      </c>
      <c r="B65" s="16" t="str">
        <f>IF(A65&lt;&gt;"",LEFT(A65,SEARCH("-",A65)-1),"")</f>
        <v>AEP</v>
      </c>
      <c r="C65" s="10">
        <v>43433</v>
      </c>
      <c r="E65" s="10"/>
      <c r="F65" s="10"/>
      <c r="G65" s="10"/>
      <c r="I65" s="40" t="s">
        <v>827</v>
      </c>
      <c r="J65" t="s">
        <v>791</v>
      </c>
    </row>
    <row r="66" spans="1:10" ht="30" hidden="1" x14ac:dyDescent="0.25">
      <c r="A66" t="s">
        <v>236</v>
      </c>
      <c r="B66" s="16" t="str">
        <f>IF(A66&lt;&gt;"",LEFT(A66,SEARCH("-",A66)-1),"")</f>
        <v>AEP</v>
      </c>
      <c r="C66" s="10">
        <v>43476</v>
      </c>
      <c r="E66" s="10"/>
      <c r="F66" s="10"/>
      <c r="G66" s="10"/>
      <c r="I66" s="40" t="s">
        <v>726</v>
      </c>
      <c r="J66" t="s">
        <v>791</v>
      </c>
    </row>
    <row r="67" spans="1:10" ht="210" hidden="1" x14ac:dyDescent="0.25">
      <c r="A67" t="s">
        <v>237</v>
      </c>
      <c r="B67" s="16" t="str">
        <f>IF(A67&lt;&gt;"",LEFT(A67,SEARCH("-",A67)-1),"")</f>
        <v>AEP</v>
      </c>
      <c r="C67" s="10">
        <v>43476</v>
      </c>
      <c r="E67" s="10"/>
      <c r="F67" s="10"/>
      <c r="G67" s="10"/>
      <c r="I67" s="40" t="s">
        <v>587</v>
      </c>
      <c r="J67" t="s">
        <v>791</v>
      </c>
    </row>
    <row r="68" spans="1:10" ht="270" hidden="1" x14ac:dyDescent="0.25">
      <c r="A68" t="s">
        <v>224</v>
      </c>
      <c r="B68" s="16" t="str">
        <f>IF(A68&lt;&gt;"",LEFT(A68,SEARCH("-",A68)-1),"")</f>
        <v>AEP</v>
      </c>
      <c r="C68" s="10">
        <v>43476</v>
      </c>
      <c r="E68" s="10"/>
      <c r="F68" s="10"/>
      <c r="G68" s="10"/>
      <c r="I68" s="40" t="s">
        <v>729</v>
      </c>
      <c r="J68" t="s">
        <v>791</v>
      </c>
    </row>
    <row r="69" spans="1:10" ht="75" hidden="1" x14ac:dyDescent="0.25">
      <c r="A69" t="s">
        <v>225</v>
      </c>
      <c r="B69" s="16" t="str">
        <f>IF(A69&lt;&gt;"",LEFT(A69,SEARCH("-",A69)-1),"")</f>
        <v>AEP</v>
      </c>
      <c r="C69" s="10">
        <v>43476</v>
      </c>
      <c r="D69" s="10">
        <v>43516</v>
      </c>
      <c r="E69" s="10"/>
      <c r="F69" s="10"/>
      <c r="G69" s="10"/>
      <c r="I69" s="40" t="s">
        <v>586</v>
      </c>
      <c r="J69" t="s">
        <v>791</v>
      </c>
    </row>
    <row r="70" spans="1:10" hidden="1" x14ac:dyDescent="0.25">
      <c r="A70" t="s">
        <v>226</v>
      </c>
      <c r="B70" s="16" t="str">
        <f>IF(A70&lt;&gt;"",LEFT(A70,SEARCH("-",A70)-1),"")</f>
        <v>AEP</v>
      </c>
      <c r="C70" s="10">
        <v>43476</v>
      </c>
      <c r="E70" s="10"/>
      <c r="F70" s="10"/>
      <c r="G70" s="10"/>
      <c r="I70" s="40" t="s">
        <v>585</v>
      </c>
      <c r="J70" t="s">
        <v>791</v>
      </c>
    </row>
    <row r="71" spans="1:10" ht="240" hidden="1" x14ac:dyDescent="0.25">
      <c r="A71" t="s">
        <v>227</v>
      </c>
      <c r="B71" s="16" t="str">
        <f>IF(A71&lt;&gt;"",LEFT(A71,SEARCH("-",A71)-1),"")</f>
        <v>AEP</v>
      </c>
      <c r="C71" s="10">
        <v>43476</v>
      </c>
      <c r="E71" s="10"/>
      <c r="F71" s="10"/>
      <c r="G71" s="10"/>
      <c r="I71" s="40" t="s">
        <v>732</v>
      </c>
      <c r="J71" t="s">
        <v>791</v>
      </c>
    </row>
    <row r="72" spans="1:10" ht="165" hidden="1" x14ac:dyDescent="0.25">
      <c r="A72" t="s">
        <v>251</v>
      </c>
      <c r="B72" s="16" t="str">
        <f>IF(A72&lt;&gt;"",LEFT(A72,SEARCH("-",A72)-1),"")</f>
        <v>AEP</v>
      </c>
      <c r="C72" s="10">
        <v>43516</v>
      </c>
      <c r="E72" s="10"/>
      <c r="F72" s="10"/>
      <c r="G72" s="10"/>
      <c r="I72" s="40" t="s">
        <v>799</v>
      </c>
      <c r="J72" t="s">
        <v>791</v>
      </c>
    </row>
    <row r="73" spans="1:10" ht="165" hidden="1" x14ac:dyDescent="0.25">
      <c r="A73" t="s">
        <v>252</v>
      </c>
      <c r="B73" s="16" t="str">
        <f>IF(A73&lt;&gt;"",LEFT(A73,SEARCH("-",A73)-1),"")</f>
        <v>AEP</v>
      </c>
      <c r="C73" s="10">
        <v>43516</v>
      </c>
      <c r="E73" s="10"/>
      <c r="F73" s="10"/>
      <c r="G73" s="10"/>
      <c r="I73" s="40" t="s">
        <v>800</v>
      </c>
      <c r="J73" t="s">
        <v>791</v>
      </c>
    </row>
    <row r="74" spans="1:10" ht="120" hidden="1" x14ac:dyDescent="0.25">
      <c r="A74" t="s">
        <v>253</v>
      </c>
      <c r="B74" s="16" t="str">
        <f>IF(A74&lt;&gt;"",LEFT(A74,SEARCH("-",A74)-1),"")</f>
        <v>AEP</v>
      </c>
      <c r="C74" s="10">
        <v>43516</v>
      </c>
      <c r="E74" s="10"/>
      <c r="F74" s="10"/>
      <c r="G74" s="10"/>
      <c r="I74" s="40" t="s">
        <v>798</v>
      </c>
      <c r="J74" t="s">
        <v>791</v>
      </c>
    </row>
    <row r="75" spans="1:10" ht="165" hidden="1" x14ac:dyDescent="0.25">
      <c r="A75" t="s">
        <v>254</v>
      </c>
      <c r="B75" s="16" t="str">
        <f>IF(A75&lt;&gt;"",LEFT(A75,SEARCH("-",A75)-1),"")</f>
        <v>AEP</v>
      </c>
      <c r="C75" s="10">
        <v>43516</v>
      </c>
      <c r="E75" s="10"/>
      <c r="F75" s="10"/>
      <c r="G75" s="10"/>
      <c r="I75" s="40" t="s">
        <v>751</v>
      </c>
      <c r="J75" t="s">
        <v>791</v>
      </c>
    </row>
    <row r="76" spans="1:10" ht="60" hidden="1" x14ac:dyDescent="0.25">
      <c r="A76" t="s">
        <v>255</v>
      </c>
      <c r="B76" s="16" t="str">
        <f>IF(A76&lt;&gt;"",LEFT(A76,SEARCH("-",A76)-1),"")</f>
        <v>AEP</v>
      </c>
      <c r="C76" s="10">
        <v>43516</v>
      </c>
      <c r="E76" s="10"/>
      <c r="F76" s="10"/>
      <c r="G76" s="10"/>
      <c r="I76" s="40" t="s">
        <v>752</v>
      </c>
      <c r="J76" t="s">
        <v>791</v>
      </c>
    </row>
    <row r="77" spans="1:10" ht="30" hidden="1" x14ac:dyDescent="0.25">
      <c r="A77" s="60" t="s">
        <v>872</v>
      </c>
      <c r="B77" s="16" t="str">
        <f>IF(A77&lt;&gt;"",LEFT(A77,SEARCH("-",A77)-1),"")</f>
        <v>AEP</v>
      </c>
      <c r="C77" s="10">
        <v>43549</v>
      </c>
      <c r="E77" s="10"/>
      <c r="F77" s="10"/>
      <c r="G77" s="10"/>
      <c r="I77" s="40" t="s">
        <v>873</v>
      </c>
      <c r="J77" s="37" t="s">
        <v>791</v>
      </c>
    </row>
    <row r="78" spans="1:10" ht="300" hidden="1" x14ac:dyDescent="0.25">
      <c r="A78" s="60" t="s">
        <v>874</v>
      </c>
      <c r="B78" s="16" t="str">
        <f>IF(A78&lt;&gt;"",LEFT(A78,SEARCH("-",A78)-1),"")</f>
        <v>AEP</v>
      </c>
      <c r="C78" s="10">
        <v>43549</v>
      </c>
      <c r="E78" s="10"/>
      <c r="F78" s="10"/>
      <c r="G78" s="10"/>
      <c r="I78" s="40" t="s">
        <v>875</v>
      </c>
      <c r="J78" s="37" t="s">
        <v>791</v>
      </c>
    </row>
    <row r="79" spans="1:10" ht="45" hidden="1" x14ac:dyDescent="0.25">
      <c r="A79" s="60" t="s">
        <v>876</v>
      </c>
      <c r="B79" s="16" t="str">
        <f>IF(A79&lt;&gt;"",LEFT(A79,SEARCH("-",A79)-1),"")</f>
        <v>AEP</v>
      </c>
      <c r="C79" s="10">
        <v>43549</v>
      </c>
      <c r="E79" s="10"/>
      <c r="F79" s="10"/>
      <c r="G79" s="10"/>
      <c r="I79" s="40" t="s">
        <v>877</v>
      </c>
      <c r="J79" s="37" t="s">
        <v>791</v>
      </c>
    </row>
    <row r="80" spans="1:10" ht="60" hidden="1" x14ac:dyDescent="0.25">
      <c r="A80" s="60" t="s">
        <v>878</v>
      </c>
      <c r="B80" s="16" t="str">
        <f>IF(A80&lt;&gt;"",LEFT(A80,SEARCH("-",A80)-1),"")</f>
        <v>AEP</v>
      </c>
      <c r="C80" s="10">
        <v>43549</v>
      </c>
      <c r="E80" s="10"/>
      <c r="F80" s="10"/>
      <c r="G80" s="10"/>
      <c r="I80" s="40" t="s">
        <v>879</v>
      </c>
      <c r="J80" s="37" t="s">
        <v>791</v>
      </c>
    </row>
    <row r="81" spans="1:10" ht="120" hidden="1" x14ac:dyDescent="0.25">
      <c r="A81" t="s">
        <v>256</v>
      </c>
      <c r="B81" s="16" t="str">
        <f>IF(A81&lt;&gt;"",LEFT(A81,SEARCH("-",A81)-1),"")</f>
        <v>AEP</v>
      </c>
      <c r="C81" s="10">
        <v>43516</v>
      </c>
      <c r="E81" s="10"/>
      <c r="F81" s="10"/>
      <c r="G81" s="10"/>
      <c r="I81" s="40" t="s">
        <v>831</v>
      </c>
      <c r="J81" t="s">
        <v>791</v>
      </c>
    </row>
    <row r="82" spans="1:10" ht="60" hidden="1" x14ac:dyDescent="0.25">
      <c r="A82" t="s">
        <v>257</v>
      </c>
      <c r="B82" s="16" t="str">
        <f>IF(A82&lt;&gt;"",LEFT(A82,SEARCH("-",A82)-1),"")</f>
        <v>AEP</v>
      </c>
      <c r="C82" s="10">
        <v>43516</v>
      </c>
      <c r="E82" s="10"/>
      <c r="F82" s="10"/>
      <c r="G82" s="10"/>
      <c r="I82" s="40" t="s">
        <v>828</v>
      </c>
      <c r="J82" t="s">
        <v>791</v>
      </c>
    </row>
    <row r="83" spans="1:10" ht="60" hidden="1" x14ac:dyDescent="0.25">
      <c r="A83" t="s">
        <v>258</v>
      </c>
      <c r="B83" s="16" t="str">
        <f>IF(A83&lt;&gt;"",LEFT(A83,SEARCH("-",A83)-1),"")</f>
        <v>AEP</v>
      </c>
      <c r="C83" s="10">
        <v>43516</v>
      </c>
      <c r="E83" s="10"/>
      <c r="F83" s="10"/>
      <c r="G83" s="10"/>
      <c r="I83" s="40" t="s">
        <v>797</v>
      </c>
      <c r="J83" t="s">
        <v>791</v>
      </c>
    </row>
    <row r="84" spans="1:10" ht="45" hidden="1" x14ac:dyDescent="0.25">
      <c r="A84" t="s">
        <v>259</v>
      </c>
      <c r="B84" s="16" t="str">
        <f>IF(A84&lt;&gt;"",LEFT(A84,SEARCH("-",A84)-1),"")</f>
        <v>AEP</v>
      </c>
      <c r="C84" s="10">
        <v>43516</v>
      </c>
      <c r="E84" s="10"/>
      <c r="F84" s="10"/>
      <c r="G84" s="10"/>
      <c r="I84" s="40" t="s">
        <v>796</v>
      </c>
      <c r="J84" t="s">
        <v>791</v>
      </c>
    </row>
    <row r="85" spans="1:10" ht="30" hidden="1" x14ac:dyDescent="0.25">
      <c r="A85" t="s">
        <v>260</v>
      </c>
      <c r="B85" s="16" t="str">
        <f>IF(A85&lt;&gt;"",LEFT(A85,SEARCH("-",A85)-1),"")</f>
        <v>AEP</v>
      </c>
      <c r="C85" s="10">
        <v>43516</v>
      </c>
      <c r="E85" s="10"/>
      <c r="F85" s="10"/>
      <c r="G85" s="10"/>
      <c r="I85" s="40" t="s">
        <v>826</v>
      </c>
      <c r="J85" t="s">
        <v>791</v>
      </c>
    </row>
    <row r="86" spans="1:10" ht="60" hidden="1" x14ac:dyDescent="0.25">
      <c r="A86" t="s">
        <v>261</v>
      </c>
      <c r="B86" s="16" t="str">
        <f>IF(A86&lt;&gt;"",LEFT(A86,SEARCH("-",A86)-1),"")</f>
        <v>AEP</v>
      </c>
      <c r="C86" s="10">
        <v>43516</v>
      </c>
      <c r="E86" s="10"/>
      <c r="F86" s="10"/>
      <c r="G86" s="10"/>
      <c r="I86" s="40" t="s">
        <v>832</v>
      </c>
      <c r="J86" t="s">
        <v>791</v>
      </c>
    </row>
    <row r="87" spans="1:10" ht="45" hidden="1" x14ac:dyDescent="0.25">
      <c r="A87" t="s">
        <v>262</v>
      </c>
      <c r="B87" s="16" t="str">
        <f>IF(A87&lt;&gt;"",LEFT(A87,SEARCH("-",A87)-1),"")</f>
        <v>AEP</v>
      </c>
      <c r="C87" s="10">
        <v>43516</v>
      </c>
      <c r="E87" s="10"/>
      <c r="F87" s="10"/>
      <c r="G87" s="10"/>
      <c r="I87" s="40" t="s">
        <v>830</v>
      </c>
      <c r="J87" t="s">
        <v>791</v>
      </c>
    </row>
    <row r="88" spans="1:10" ht="300" hidden="1" x14ac:dyDescent="0.25">
      <c r="A88" t="s">
        <v>263</v>
      </c>
      <c r="B88" s="16" t="str">
        <f>IF(A88&lt;&gt;"",LEFT(A88,SEARCH("-",A88)-1),"")</f>
        <v>AEP</v>
      </c>
      <c r="C88" s="10">
        <v>43516</v>
      </c>
      <c r="E88" s="10"/>
      <c r="F88" s="10"/>
      <c r="G88" s="10"/>
      <c r="I88" s="40" t="s">
        <v>829</v>
      </c>
      <c r="J88" t="s">
        <v>791</v>
      </c>
    </row>
    <row r="89" spans="1:10" ht="150" hidden="1" x14ac:dyDescent="0.25">
      <c r="A89" t="s">
        <v>264</v>
      </c>
      <c r="B89" s="16" t="str">
        <f>IF(A89&lt;&gt;"",LEFT(A89,SEARCH("-",A89)-1),"")</f>
        <v>AEP</v>
      </c>
      <c r="C89" s="10">
        <v>43516</v>
      </c>
      <c r="E89" s="10"/>
      <c r="F89" s="10"/>
      <c r="G89" s="10"/>
      <c r="I89" s="40" t="s">
        <v>753</v>
      </c>
      <c r="J89" t="s">
        <v>791</v>
      </c>
    </row>
    <row r="90" spans="1:10" ht="90" hidden="1" x14ac:dyDescent="0.25">
      <c r="A90" s="60" t="s">
        <v>894</v>
      </c>
      <c r="B90" s="16" t="str">
        <f>IF(A90&lt;&gt;"",LEFT(A90,SEARCH("-",A90)-1),"")</f>
        <v>AEP</v>
      </c>
      <c r="C90" s="10">
        <v>43549</v>
      </c>
      <c r="E90" s="10"/>
      <c r="F90" s="10"/>
      <c r="G90" s="10"/>
      <c r="I90" s="40" t="s">
        <v>895</v>
      </c>
      <c r="J90" s="37" t="s">
        <v>791</v>
      </c>
    </row>
    <row r="91" spans="1:10" ht="75" hidden="1" x14ac:dyDescent="0.25">
      <c r="A91" t="s">
        <v>265</v>
      </c>
      <c r="B91" s="16" t="str">
        <f>IF(A91&lt;&gt;"",LEFT(A91,SEARCH("-",A91)-1),"")</f>
        <v>AEP</v>
      </c>
      <c r="C91" s="10">
        <v>43516</v>
      </c>
      <c r="E91" s="10"/>
      <c r="F91" s="10"/>
      <c r="G91" s="10"/>
      <c r="I91" s="40" t="s">
        <v>754</v>
      </c>
      <c r="J91" t="s">
        <v>791</v>
      </c>
    </row>
    <row r="92" spans="1:10" ht="30" hidden="1" x14ac:dyDescent="0.25">
      <c r="A92" t="s">
        <v>266</v>
      </c>
      <c r="B92" s="16" t="str">
        <f>IF(A92&lt;&gt;"",LEFT(A92,SEARCH("-",A92)-1),"")</f>
        <v>AEP</v>
      </c>
      <c r="C92" s="10">
        <v>43516</v>
      </c>
      <c r="E92" s="10"/>
      <c r="F92" s="10"/>
      <c r="G92" s="10"/>
      <c r="I92" s="40" t="s">
        <v>755</v>
      </c>
      <c r="J92" t="s">
        <v>791</v>
      </c>
    </row>
    <row r="93" spans="1:10" ht="195" hidden="1" x14ac:dyDescent="0.25">
      <c r="A93" s="60" t="s">
        <v>881</v>
      </c>
      <c r="B93" s="16" t="str">
        <f>IF(A93&lt;&gt;"",LEFT(A93,SEARCH("-",A93)-1),"")</f>
        <v>AEP</v>
      </c>
      <c r="C93" s="10">
        <v>43549</v>
      </c>
      <c r="E93" s="10"/>
      <c r="F93" s="10"/>
      <c r="G93" s="10"/>
      <c r="I93" s="40" t="s">
        <v>880</v>
      </c>
      <c r="J93" s="37" t="s">
        <v>791</v>
      </c>
    </row>
    <row r="94" spans="1:10" hidden="1" x14ac:dyDescent="0.25">
      <c r="A94" s="60" t="s">
        <v>882</v>
      </c>
      <c r="B94" s="16" t="str">
        <f>IF(A94&lt;&gt;"",LEFT(A94,SEARCH("-",A94)-1),"")</f>
        <v>AEP</v>
      </c>
      <c r="C94" s="10">
        <v>43549</v>
      </c>
      <c r="E94" s="10"/>
      <c r="F94" s="10"/>
      <c r="G94" s="10"/>
      <c r="I94" s="40" t="s">
        <v>883</v>
      </c>
      <c r="J94" s="37" t="s">
        <v>791</v>
      </c>
    </row>
    <row r="95" spans="1:10" ht="30" hidden="1" x14ac:dyDescent="0.25">
      <c r="A95" s="60" t="s">
        <v>884</v>
      </c>
      <c r="B95" s="16" t="str">
        <f>IF(A95&lt;&gt;"",LEFT(A95,SEARCH("-",A95)-1),"")</f>
        <v>AEP</v>
      </c>
      <c r="C95" s="10">
        <v>43549</v>
      </c>
      <c r="E95" s="10"/>
      <c r="F95" s="10"/>
      <c r="G95" s="10"/>
      <c r="I95" s="40" t="s">
        <v>885</v>
      </c>
      <c r="J95" s="37" t="s">
        <v>791</v>
      </c>
    </row>
    <row r="96" spans="1:10" ht="195" hidden="1" x14ac:dyDescent="0.25">
      <c r="A96" s="60" t="s">
        <v>886</v>
      </c>
      <c r="B96" s="16" t="str">
        <f>IF(A96&lt;&gt;"",LEFT(A96,SEARCH("-",A96)-1),"")</f>
        <v>AEP</v>
      </c>
      <c r="C96" s="10">
        <v>43549</v>
      </c>
      <c r="E96" s="10"/>
      <c r="F96" s="10"/>
      <c r="G96" s="10"/>
      <c r="I96" s="40" t="s">
        <v>887</v>
      </c>
      <c r="J96" s="37" t="s">
        <v>791</v>
      </c>
    </row>
    <row r="97" spans="1:10" ht="120" hidden="1" x14ac:dyDescent="0.25">
      <c r="A97" s="60" t="s">
        <v>888</v>
      </c>
      <c r="B97" s="16" t="str">
        <f>IF(A97&lt;&gt;"",LEFT(A97,SEARCH("-",A97)-1),"")</f>
        <v>AEP</v>
      </c>
      <c r="C97" s="10">
        <v>43549</v>
      </c>
      <c r="E97" s="10"/>
      <c r="F97" s="10"/>
      <c r="G97" s="10"/>
      <c r="I97" s="40" t="s">
        <v>889</v>
      </c>
      <c r="J97" s="37" t="s">
        <v>791</v>
      </c>
    </row>
    <row r="98" spans="1:10" ht="135" hidden="1" x14ac:dyDescent="0.25">
      <c r="A98" s="60" t="s">
        <v>890</v>
      </c>
      <c r="B98" s="16" t="str">
        <f>IF(A98&lt;&gt;"",LEFT(A98,SEARCH("-",A98)-1),"")</f>
        <v>AEP</v>
      </c>
      <c r="C98" s="10">
        <v>43549</v>
      </c>
      <c r="E98" s="10"/>
      <c r="F98" s="10"/>
      <c r="G98" s="10"/>
      <c r="I98" s="40" t="s">
        <v>891</v>
      </c>
      <c r="J98" s="37" t="s">
        <v>791</v>
      </c>
    </row>
    <row r="99" spans="1:10" ht="75" hidden="1" x14ac:dyDescent="0.25">
      <c r="A99" s="60" t="s">
        <v>892</v>
      </c>
      <c r="B99" s="38" t="str">
        <f>IF(A99&lt;&gt;"",LEFT(A99,SEARCH("-",A99)-1),"")</f>
        <v>AEP</v>
      </c>
      <c r="C99" s="10">
        <v>43549</v>
      </c>
      <c r="D99" s="39"/>
      <c r="E99" s="39"/>
      <c r="F99" s="39"/>
      <c r="G99" s="39"/>
      <c r="H99" s="39"/>
      <c r="I99" s="40" t="s">
        <v>893</v>
      </c>
      <c r="J99" s="37" t="s">
        <v>791</v>
      </c>
    </row>
    <row r="100" spans="1:10" ht="30" hidden="1" x14ac:dyDescent="0.25">
      <c r="A100" s="37" t="s">
        <v>267</v>
      </c>
      <c r="B100" s="16" t="str">
        <f>IF(A100&lt;&gt;"",LEFT(A100,SEARCH("-",A100)-1),"")</f>
        <v>APS</v>
      </c>
      <c r="C100" s="10">
        <v>43476</v>
      </c>
      <c r="D100" s="10">
        <v>43516</v>
      </c>
      <c r="E100" s="10"/>
      <c r="F100" s="10"/>
      <c r="G100" s="10"/>
      <c r="I100" s="40" t="s">
        <v>871</v>
      </c>
      <c r="J100" s="37" t="s">
        <v>791</v>
      </c>
    </row>
    <row r="101" spans="1:10" ht="45" hidden="1" x14ac:dyDescent="0.25">
      <c r="A101" s="37" t="s">
        <v>268</v>
      </c>
      <c r="B101" s="16" t="str">
        <f>IF(A101&lt;&gt;"",LEFT(A101,SEARCH("-",A101)-1),"")</f>
        <v>APS</v>
      </c>
      <c r="C101" s="10">
        <v>43476</v>
      </c>
      <c r="D101" s="10">
        <v>43516</v>
      </c>
      <c r="E101" s="10"/>
      <c r="F101" s="10"/>
      <c r="G101" s="10"/>
      <c r="I101" s="40" t="s">
        <v>870</v>
      </c>
      <c r="J101" s="37" t="s">
        <v>791</v>
      </c>
    </row>
    <row r="102" spans="1:10" ht="30" hidden="1" x14ac:dyDescent="0.25">
      <c r="A102" t="s">
        <v>410</v>
      </c>
      <c r="B102" s="16" t="str">
        <f>IF(A102&lt;&gt;"",LEFT(A102,SEARCH("-",A102)-1),"")</f>
        <v>ATSI</v>
      </c>
      <c r="C102" s="10">
        <v>43371</v>
      </c>
      <c r="D102" s="10">
        <v>43399</v>
      </c>
      <c r="E102" s="10"/>
      <c r="F102" s="10"/>
      <c r="G102" s="10"/>
      <c r="I102" s="40" t="s">
        <v>834</v>
      </c>
      <c r="J102" t="s">
        <v>791</v>
      </c>
    </row>
    <row r="103" spans="1:10" ht="45" hidden="1" x14ac:dyDescent="0.25">
      <c r="A103" t="s">
        <v>411</v>
      </c>
      <c r="B103" s="16" t="str">
        <f>IF(A103&lt;&gt;"",LEFT(A103,SEARCH("-",A103)-1),"")</f>
        <v>ATSI</v>
      </c>
      <c r="C103" s="10">
        <v>43371</v>
      </c>
      <c r="D103" s="10">
        <v>43399</v>
      </c>
      <c r="E103" s="10"/>
      <c r="F103" s="10"/>
      <c r="G103" s="10"/>
      <c r="I103" s="40" t="s">
        <v>803</v>
      </c>
      <c r="J103" t="s">
        <v>791</v>
      </c>
    </row>
    <row r="104" spans="1:10" ht="45" hidden="1" x14ac:dyDescent="0.25">
      <c r="A104" t="s">
        <v>412</v>
      </c>
      <c r="B104" s="16" t="str">
        <f>IF(A104&lt;&gt;"",LEFT(A104,SEARCH("-",A104)-1),"")</f>
        <v>ATSI</v>
      </c>
      <c r="C104" s="10">
        <v>43371</v>
      </c>
      <c r="D104" s="10">
        <v>43399</v>
      </c>
      <c r="E104" s="10"/>
      <c r="F104" s="10"/>
      <c r="G104" s="10"/>
      <c r="I104" s="40" t="s">
        <v>805</v>
      </c>
      <c r="J104" t="s">
        <v>791</v>
      </c>
    </row>
    <row r="105" spans="1:10" ht="45" hidden="1" x14ac:dyDescent="0.25">
      <c r="A105" t="s">
        <v>413</v>
      </c>
      <c r="B105" s="16" t="str">
        <f>IF(A105&lt;&gt;"",LEFT(A105,SEARCH("-",A105)-1),"")</f>
        <v>ATSI</v>
      </c>
      <c r="C105" s="10">
        <v>43371</v>
      </c>
      <c r="D105" s="10">
        <v>43399</v>
      </c>
      <c r="E105" s="10"/>
      <c r="F105" s="10"/>
      <c r="G105" s="10"/>
      <c r="I105" s="40" t="s">
        <v>802</v>
      </c>
      <c r="J105" t="s">
        <v>791</v>
      </c>
    </row>
    <row r="106" spans="1:10" ht="45" hidden="1" x14ac:dyDescent="0.25">
      <c r="A106" t="s">
        <v>414</v>
      </c>
      <c r="B106" s="16" t="str">
        <f>IF(A106&lt;&gt;"",LEFT(A106,SEARCH("-",A106)-1),"")</f>
        <v>ATSI</v>
      </c>
      <c r="C106" s="10">
        <v>43371</v>
      </c>
      <c r="D106" s="10">
        <v>43399</v>
      </c>
      <c r="E106" s="10"/>
      <c r="F106" s="10"/>
      <c r="G106" s="10"/>
      <c r="I106" s="40" t="s">
        <v>806</v>
      </c>
      <c r="J106" t="s">
        <v>791</v>
      </c>
    </row>
    <row r="107" spans="1:10" ht="60" hidden="1" x14ac:dyDescent="0.25">
      <c r="A107" t="s">
        <v>415</v>
      </c>
      <c r="B107" s="16" t="str">
        <f>IF(A107&lt;&gt;"",LEFT(A107,SEARCH("-",A107)-1),"")</f>
        <v>ATSI</v>
      </c>
      <c r="C107" s="10">
        <v>43371</v>
      </c>
      <c r="D107" s="10">
        <v>43399</v>
      </c>
      <c r="E107" s="10"/>
      <c r="F107" s="10"/>
      <c r="G107" s="10"/>
      <c r="I107" s="40" t="s">
        <v>839</v>
      </c>
      <c r="J107" t="s">
        <v>791</v>
      </c>
    </row>
    <row r="108" spans="1:10" ht="30" hidden="1" x14ac:dyDescent="0.25">
      <c r="A108" t="s">
        <v>416</v>
      </c>
      <c r="B108" s="16" t="str">
        <f>IF(A108&lt;&gt;"",LEFT(A108,SEARCH("-",A108)-1),"")</f>
        <v>ATSI</v>
      </c>
      <c r="C108" s="10">
        <v>43371</v>
      </c>
      <c r="D108" s="10">
        <v>43399</v>
      </c>
      <c r="E108" s="10"/>
      <c r="F108" s="10"/>
      <c r="G108" s="10"/>
      <c r="I108" s="40" t="s">
        <v>807</v>
      </c>
      <c r="J108" t="s">
        <v>791</v>
      </c>
    </row>
    <row r="109" spans="1:10" ht="105" hidden="1" x14ac:dyDescent="0.25">
      <c r="A109" t="s">
        <v>417</v>
      </c>
      <c r="B109" s="16" t="str">
        <f>IF(A109&lt;&gt;"",LEFT(A109,SEARCH("-",A109)-1),"")</f>
        <v>ATSI</v>
      </c>
      <c r="C109" s="10">
        <v>43371</v>
      </c>
      <c r="D109" s="10">
        <v>43399</v>
      </c>
      <c r="E109" s="10"/>
      <c r="F109" s="10"/>
      <c r="G109" s="10"/>
      <c r="I109" s="40" t="s">
        <v>843</v>
      </c>
      <c r="J109" t="s">
        <v>791</v>
      </c>
    </row>
    <row r="110" spans="1:10" ht="90" hidden="1" x14ac:dyDescent="0.25">
      <c r="A110" t="s">
        <v>418</v>
      </c>
      <c r="B110" s="16" t="str">
        <f>IF(A110&lt;&gt;"",LEFT(A110,SEARCH("-",A110)-1),"")</f>
        <v>ATSI</v>
      </c>
      <c r="C110" s="10">
        <v>43371</v>
      </c>
      <c r="D110" s="10">
        <v>43399</v>
      </c>
      <c r="E110" s="10"/>
      <c r="F110" s="10"/>
      <c r="G110" s="10"/>
      <c r="I110" s="40" t="s">
        <v>835</v>
      </c>
      <c r="J110" t="s">
        <v>791</v>
      </c>
    </row>
    <row r="111" spans="1:10" ht="60" hidden="1" x14ac:dyDescent="0.25">
      <c r="A111" t="s">
        <v>420</v>
      </c>
      <c r="B111" s="16" t="str">
        <f>IF(A111&lt;&gt;"",LEFT(A111,SEARCH("-",A111)-1),"")</f>
        <v>ATSI</v>
      </c>
      <c r="C111" s="10">
        <v>43371</v>
      </c>
      <c r="D111" s="10">
        <v>43399</v>
      </c>
      <c r="E111" s="10"/>
      <c r="F111" s="10"/>
      <c r="G111" s="10"/>
      <c r="I111" s="40" t="s">
        <v>841</v>
      </c>
      <c r="J111" t="s">
        <v>791</v>
      </c>
    </row>
    <row r="112" spans="1:10" ht="60" hidden="1" x14ac:dyDescent="0.25">
      <c r="A112" t="s">
        <v>421</v>
      </c>
      <c r="B112" s="16" t="str">
        <f>IF(A112&lt;&gt;"",LEFT(A112,SEARCH("-",A112)-1),"")</f>
        <v>ATSI</v>
      </c>
      <c r="C112" s="10">
        <v>43371</v>
      </c>
      <c r="D112" s="10">
        <v>43399</v>
      </c>
      <c r="E112" s="10"/>
      <c r="F112" s="10"/>
      <c r="G112" s="10"/>
      <c r="I112" s="40" t="s">
        <v>833</v>
      </c>
      <c r="J112" t="s">
        <v>791</v>
      </c>
    </row>
    <row r="113" spans="1:10" ht="60" hidden="1" x14ac:dyDescent="0.25">
      <c r="A113" t="s">
        <v>422</v>
      </c>
      <c r="B113" s="16" t="str">
        <f>IF(A113&lt;&gt;"",LEFT(A113,SEARCH("-",A113)-1),"")</f>
        <v>ATSI</v>
      </c>
      <c r="C113" s="10">
        <v>43371</v>
      </c>
      <c r="D113" s="10">
        <v>43399</v>
      </c>
      <c r="E113" s="10"/>
      <c r="F113" s="10"/>
      <c r="G113" s="10"/>
      <c r="I113" s="40" t="s">
        <v>846</v>
      </c>
      <c r="J113" t="s">
        <v>791</v>
      </c>
    </row>
    <row r="114" spans="1:10" ht="45" hidden="1" x14ac:dyDescent="0.25">
      <c r="A114" t="s">
        <v>423</v>
      </c>
      <c r="B114" s="16" t="str">
        <f>IF(A114&lt;&gt;"",LEFT(A114,SEARCH("-",A114)-1),"")</f>
        <v>ATSI</v>
      </c>
      <c r="C114" s="10">
        <v>43371</v>
      </c>
      <c r="D114" s="10">
        <v>43399</v>
      </c>
      <c r="E114" s="10"/>
      <c r="F114" s="10"/>
      <c r="G114" s="10"/>
      <c r="I114" s="40" t="s">
        <v>844</v>
      </c>
      <c r="J114" t="s">
        <v>791</v>
      </c>
    </row>
    <row r="115" spans="1:10" ht="45" hidden="1" x14ac:dyDescent="0.25">
      <c r="A115" t="s">
        <v>424</v>
      </c>
      <c r="B115" s="16" t="str">
        <f>IF(A115&lt;&gt;"",LEFT(A115,SEARCH("-",A115)-1),"")</f>
        <v>ATSI</v>
      </c>
      <c r="C115" s="10">
        <v>43371</v>
      </c>
      <c r="D115" s="10">
        <v>43399</v>
      </c>
      <c r="E115" s="10"/>
      <c r="F115" s="10"/>
      <c r="G115" s="10"/>
      <c r="I115" s="40" t="s">
        <v>837</v>
      </c>
      <c r="J115" t="s">
        <v>791</v>
      </c>
    </row>
    <row r="116" spans="1:10" ht="60" hidden="1" x14ac:dyDescent="0.25">
      <c r="A116" t="s">
        <v>425</v>
      </c>
      <c r="B116" s="16" t="str">
        <f>IF(A116&lt;&gt;"",LEFT(A116,SEARCH("-",A116)-1),"")</f>
        <v>ATSI</v>
      </c>
      <c r="C116" s="10">
        <v>43371</v>
      </c>
      <c r="D116" s="10">
        <v>43399</v>
      </c>
      <c r="E116" s="10"/>
      <c r="F116" s="10"/>
      <c r="G116" s="10"/>
      <c r="I116" s="40" t="s">
        <v>836</v>
      </c>
      <c r="J116" t="s">
        <v>791</v>
      </c>
    </row>
    <row r="117" spans="1:10" ht="45" hidden="1" x14ac:dyDescent="0.25">
      <c r="A117" t="s">
        <v>426</v>
      </c>
      <c r="B117" s="16" t="str">
        <f>IF(A117&lt;&gt;"",LEFT(A117,SEARCH("-",A117)-1),"")</f>
        <v>ATSI</v>
      </c>
      <c r="C117" s="10">
        <v>43371</v>
      </c>
      <c r="D117" s="10">
        <v>43399</v>
      </c>
      <c r="E117" s="10"/>
      <c r="F117" s="10"/>
      <c r="G117" s="10"/>
      <c r="I117" s="40" t="s">
        <v>840</v>
      </c>
      <c r="J117" t="s">
        <v>791</v>
      </c>
    </row>
    <row r="118" spans="1:10" ht="60" hidden="1" x14ac:dyDescent="0.25">
      <c r="A118" t="s">
        <v>427</v>
      </c>
      <c r="B118" s="16" t="str">
        <f>IF(A118&lt;&gt;"",LEFT(A118,SEARCH("-",A118)-1),"")</f>
        <v>ATSI</v>
      </c>
      <c r="C118" s="10">
        <v>43371</v>
      </c>
      <c r="D118" s="10">
        <v>43399</v>
      </c>
      <c r="E118" s="10"/>
      <c r="F118" s="10"/>
      <c r="G118" s="10"/>
      <c r="I118" s="40" t="s">
        <v>845</v>
      </c>
      <c r="J118" t="s">
        <v>791</v>
      </c>
    </row>
    <row r="119" spans="1:10" ht="60" hidden="1" x14ac:dyDescent="0.25">
      <c r="A119" t="s">
        <v>428</v>
      </c>
      <c r="B119" s="16" t="str">
        <f>IF(A119&lt;&gt;"",LEFT(A119,SEARCH("-",A119)-1),"")</f>
        <v>ATSI</v>
      </c>
      <c r="C119" s="10">
        <v>43371</v>
      </c>
      <c r="D119" s="10">
        <v>43399</v>
      </c>
      <c r="E119" s="10"/>
      <c r="F119" s="10"/>
      <c r="G119" s="10"/>
      <c r="I119" s="40" t="s">
        <v>838</v>
      </c>
      <c r="J119" t="s">
        <v>791</v>
      </c>
    </row>
    <row r="120" spans="1:10" ht="45" hidden="1" x14ac:dyDescent="0.25">
      <c r="A120" t="s">
        <v>429</v>
      </c>
      <c r="B120" s="16" t="str">
        <f>IF(A120&lt;&gt;"",LEFT(A120,SEARCH("-",A120)-1),"")</f>
        <v>ATSI</v>
      </c>
      <c r="C120" s="10">
        <v>43371</v>
      </c>
      <c r="D120" s="10">
        <v>43399</v>
      </c>
      <c r="E120" s="10"/>
      <c r="F120" s="10"/>
      <c r="G120" s="10"/>
      <c r="I120" s="40" t="s">
        <v>842</v>
      </c>
      <c r="J120" t="s">
        <v>791</v>
      </c>
    </row>
    <row r="121" spans="1:10" ht="60" hidden="1" x14ac:dyDescent="0.25">
      <c r="A121" t="s">
        <v>419</v>
      </c>
      <c r="B121" s="16" t="str">
        <f>IF(A121&lt;&gt;"",LEFT(A121,SEARCH("-",A121)-1),"")</f>
        <v>ATSI</v>
      </c>
      <c r="C121" s="10">
        <v>43371</v>
      </c>
      <c r="D121" s="10">
        <v>43399</v>
      </c>
      <c r="E121" s="10"/>
      <c r="F121" s="10"/>
      <c r="G121" s="10"/>
      <c r="I121" s="40" t="s">
        <v>804</v>
      </c>
      <c r="J121" t="s">
        <v>791</v>
      </c>
    </row>
    <row r="122" spans="1:10" ht="30" hidden="1" x14ac:dyDescent="0.25">
      <c r="A122" t="s">
        <v>271</v>
      </c>
      <c r="B122" s="16" t="str">
        <f>IF(A122&lt;&gt;"",LEFT(A122,SEARCH("-",A122)-1),"")</f>
        <v>ATSI</v>
      </c>
      <c r="C122" s="10">
        <v>43433</v>
      </c>
      <c r="D122" s="10">
        <v>43516</v>
      </c>
      <c r="E122" s="10"/>
      <c r="F122" s="10"/>
      <c r="G122" s="10"/>
      <c r="I122" s="40" t="s">
        <v>443</v>
      </c>
      <c r="J122" t="s">
        <v>791</v>
      </c>
    </row>
    <row r="123" spans="1:10" ht="30" hidden="1" x14ac:dyDescent="0.25">
      <c r="A123" t="s">
        <v>430</v>
      </c>
      <c r="B123" s="16" t="str">
        <f>IF(A123&lt;&gt;"",LEFT(A123,SEARCH("-",A123)-1),"")</f>
        <v>ATSI</v>
      </c>
      <c r="C123" s="10">
        <v>43433</v>
      </c>
      <c r="D123" s="10">
        <v>43433</v>
      </c>
      <c r="E123" s="10"/>
      <c r="F123" s="10"/>
      <c r="G123" s="10"/>
      <c r="I123" s="40" t="s">
        <v>569</v>
      </c>
      <c r="J123" t="s">
        <v>791</v>
      </c>
    </row>
    <row r="124" spans="1:10" ht="45" hidden="1" x14ac:dyDescent="0.25">
      <c r="A124" t="s">
        <v>272</v>
      </c>
      <c r="B124" s="16" t="str">
        <f>IF(A124&lt;&gt;"",LEFT(A124,SEARCH("-",A124)-1),"")</f>
        <v>ATSI</v>
      </c>
      <c r="C124" s="10">
        <v>43433</v>
      </c>
      <c r="D124" s="10">
        <v>43516</v>
      </c>
      <c r="E124" s="10"/>
      <c r="F124" s="10"/>
      <c r="G124" s="10"/>
      <c r="I124" s="40" t="s">
        <v>808</v>
      </c>
      <c r="J124" t="s">
        <v>791</v>
      </c>
    </row>
    <row r="125" spans="1:10" ht="90" hidden="1" x14ac:dyDescent="0.25">
      <c r="A125" t="s">
        <v>387</v>
      </c>
      <c r="B125" s="16" t="str">
        <f>IF(A125&lt;&gt;"",LEFT(A125,SEARCH("-",A125)-1),"")</f>
        <v>ATSI</v>
      </c>
      <c r="C125" s="10">
        <v>43476</v>
      </c>
      <c r="E125" s="10"/>
      <c r="F125" s="10"/>
      <c r="G125" s="10"/>
      <c r="I125" s="40" t="s">
        <v>868</v>
      </c>
      <c r="J125" t="s">
        <v>791</v>
      </c>
    </row>
    <row r="126" spans="1:10" ht="90" hidden="1" x14ac:dyDescent="0.25">
      <c r="A126" t="s">
        <v>388</v>
      </c>
      <c r="B126" s="16" t="str">
        <f>IF(A126&lt;&gt;"",LEFT(A126,SEARCH("-",A126)-1),"")</f>
        <v>ATSI</v>
      </c>
      <c r="C126" s="10">
        <v>43476</v>
      </c>
      <c r="E126" s="10"/>
      <c r="F126" s="10"/>
      <c r="G126" s="10"/>
      <c r="I126" s="40" t="s">
        <v>863</v>
      </c>
      <c r="J126" t="s">
        <v>791</v>
      </c>
    </row>
    <row r="127" spans="1:10" ht="195" hidden="1" x14ac:dyDescent="0.25">
      <c r="A127" t="s">
        <v>389</v>
      </c>
      <c r="B127" s="16" t="str">
        <f>IF(A127&lt;&gt;"",LEFT(A127,SEARCH("-",A127)-1),"")</f>
        <v>ATSI</v>
      </c>
      <c r="C127" s="10">
        <v>43476</v>
      </c>
      <c r="E127" s="10"/>
      <c r="F127" s="10"/>
      <c r="G127" s="10"/>
      <c r="I127" s="40" t="s">
        <v>865</v>
      </c>
      <c r="J127" t="s">
        <v>791</v>
      </c>
    </row>
    <row r="128" spans="1:10" ht="60" hidden="1" x14ac:dyDescent="0.25">
      <c r="A128" t="s">
        <v>390</v>
      </c>
      <c r="B128" s="16" t="str">
        <f>IF(A128&lt;&gt;"",LEFT(A128,SEARCH("-",A128)-1),"")</f>
        <v>ATSI</v>
      </c>
      <c r="C128" s="10">
        <v>43476</v>
      </c>
      <c r="E128" s="10"/>
      <c r="F128" s="10"/>
      <c r="G128" s="10"/>
      <c r="I128" s="40" t="s">
        <v>820</v>
      </c>
      <c r="J128" t="s">
        <v>791</v>
      </c>
    </row>
    <row r="129" spans="1:10" ht="45" hidden="1" x14ac:dyDescent="0.25">
      <c r="A129" t="s">
        <v>391</v>
      </c>
      <c r="B129" s="16" t="str">
        <f>IF(A129&lt;&gt;"",LEFT(A129,SEARCH("-",A129)-1),"")</f>
        <v>ATSI</v>
      </c>
      <c r="C129" s="10">
        <v>43476</v>
      </c>
      <c r="E129" s="10"/>
      <c r="F129" s="10"/>
      <c r="G129" s="10"/>
      <c r="I129" s="40" t="s">
        <v>561</v>
      </c>
      <c r="J129" t="s">
        <v>791</v>
      </c>
    </row>
    <row r="130" spans="1:10" ht="105" hidden="1" x14ac:dyDescent="0.25">
      <c r="A130" t="s">
        <v>392</v>
      </c>
      <c r="B130" s="16" t="str">
        <f>IF(A130&lt;&gt;"",LEFT(A130,SEARCH("-",A130)-1),"")</f>
        <v>ATSI</v>
      </c>
      <c r="C130" s="10">
        <v>43476</v>
      </c>
      <c r="E130" s="10"/>
      <c r="F130" s="10"/>
      <c r="G130" s="10"/>
      <c r="I130" s="40" t="s">
        <v>864</v>
      </c>
      <c r="J130" t="s">
        <v>791</v>
      </c>
    </row>
    <row r="131" spans="1:10" ht="60" hidden="1" x14ac:dyDescent="0.25">
      <c r="A131" t="s">
        <v>393</v>
      </c>
      <c r="B131" s="16" t="str">
        <f>IF(A131&lt;&gt;"",LEFT(A131,SEARCH("-",A131)-1),"")</f>
        <v>ATSI</v>
      </c>
      <c r="C131" s="10">
        <v>43476</v>
      </c>
      <c r="E131" s="10"/>
      <c r="F131" s="10"/>
      <c r="G131" s="10"/>
      <c r="I131" s="40" t="s">
        <v>816</v>
      </c>
      <c r="J131" t="s">
        <v>791</v>
      </c>
    </row>
    <row r="132" spans="1:10" ht="60" hidden="1" x14ac:dyDescent="0.25">
      <c r="A132" t="s">
        <v>394</v>
      </c>
      <c r="B132" s="16" t="str">
        <f>IF(A132&lt;&gt;"",LEFT(A132,SEARCH("-",A132)-1),"")</f>
        <v>ATSI</v>
      </c>
      <c r="C132" s="10">
        <v>43476</v>
      </c>
      <c r="E132" s="10"/>
      <c r="F132" s="10"/>
      <c r="G132" s="10"/>
      <c r="I132" s="40" t="s">
        <v>440</v>
      </c>
      <c r="J132" t="s">
        <v>791</v>
      </c>
    </row>
    <row r="133" spans="1:10" ht="195" hidden="1" x14ac:dyDescent="0.25">
      <c r="A133" t="s">
        <v>395</v>
      </c>
      <c r="B133" s="16" t="str">
        <f>IF(A133&lt;&gt;"",LEFT(A133,SEARCH("-",A133)-1),"")</f>
        <v>ATSI</v>
      </c>
      <c r="C133" s="10">
        <v>43476</v>
      </c>
      <c r="E133" s="10"/>
      <c r="F133" s="10"/>
      <c r="G133" s="10"/>
      <c r="I133" s="40" t="s">
        <v>848</v>
      </c>
      <c r="J133" t="s">
        <v>791</v>
      </c>
    </row>
    <row r="134" spans="1:10" ht="210" hidden="1" x14ac:dyDescent="0.25">
      <c r="A134" t="s">
        <v>396</v>
      </c>
      <c r="B134" s="16" t="str">
        <f>IF(A134&lt;&gt;"",LEFT(A134,SEARCH("-",A134)-1),"")</f>
        <v>ATSI</v>
      </c>
      <c r="C134" s="10">
        <v>43476</v>
      </c>
      <c r="E134" s="10"/>
      <c r="F134" s="10"/>
      <c r="G134" s="10"/>
      <c r="I134" s="40" t="s">
        <v>849</v>
      </c>
      <c r="J134" t="s">
        <v>791</v>
      </c>
    </row>
    <row r="135" spans="1:10" ht="45" hidden="1" x14ac:dyDescent="0.25">
      <c r="A135" t="s">
        <v>397</v>
      </c>
      <c r="B135" s="16" t="str">
        <f>IF(A135&lt;&gt;"",LEFT(A135,SEARCH("-",A135)-1),"")</f>
        <v>ATSI</v>
      </c>
      <c r="C135" s="10">
        <v>43476</v>
      </c>
      <c r="E135" s="10"/>
      <c r="F135" s="10"/>
      <c r="G135" s="10"/>
      <c r="I135" s="40" t="s">
        <v>813</v>
      </c>
      <c r="J135" t="s">
        <v>791</v>
      </c>
    </row>
    <row r="136" spans="1:10" ht="60" hidden="1" x14ac:dyDescent="0.25">
      <c r="A136" t="s">
        <v>398</v>
      </c>
      <c r="B136" s="16" t="str">
        <f>IF(A136&lt;&gt;"",LEFT(A136,SEARCH("-",A136)-1),"")</f>
        <v>ATSI</v>
      </c>
      <c r="C136" s="10">
        <v>43476</v>
      </c>
      <c r="E136" s="10"/>
      <c r="F136" s="10"/>
      <c r="G136" s="10"/>
      <c r="I136" s="40" t="s">
        <v>814</v>
      </c>
      <c r="J136" t="s">
        <v>791</v>
      </c>
    </row>
    <row r="137" spans="1:10" ht="60" hidden="1" x14ac:dyDescent="0.25">
      <c r="A137" t="s">
        <v>399</v>
      </c>
      <c r="B137" s="16" t="str">
        <f>IF(A137&lt;&gt;"",LEFT(A137,SEARCH("-",A137)-1),"")</f>
        <v>ATSI</v>
      </c>
      <c r="C137" s="10">
        <v>43476</v>
      </c>
      <c r="E137" s="10"/>
      <c r="F137" s="10"/>
      <c r="G137" s="10"/>
      <c r="I137" s="40" t="s">
        <v>818</v>
      </c>
      <c r="J137" t="s">
        <v>791</v>
      </c>
    </row>
    <row r="138" spans="1:10" hidden="1" x14ac:dyDescent="0.25">
      <c r="A138" t="s">
        <v>400</v>
      </c>
      <c r="B138" s="16" t="str">
        <f>IF(A138&lt;&gt;"",LEFT(A138,SEARCH("-",A138)-1),"")</f>
        <v>ATSI</v>
      </c>
      <c r="C138" s="10">
        <v>43476</v>
      </c>
      <c r="E138" s="10"/>
      <c r="F138" s="10"/>
      <c r="G138" s="10"/>
      <c r="H138" s="10">
        <v>43476</v>
      </c>
      <c r="I138" s="40" t="e">
        <v>#N/A</v>
      </c>
      <c r="J138" t="s">
        <v>791</v>
      </c>
    </row>
    <row r="139" spans="1:10" ht="45" hidden="1" x14ac:dyDescent="0.25">
      <c r="A139" t="s">
        <v>401</v>
      </c>
      <c r="B139" s="16" t="str">
        <f>IF(A139&lt;&gt;"",LEFT(A139,SEARCH("-",A139)-1),"")</f>
        <v>ATSI</v>
      </c>
      <c r="C139" s="10">
        <v>43476</v>
      </c>
      <c r="E139" s="10"/>
      <c r="F139" s="10"/>
      <c r="G139" s="10"/>
      <c r="I139" s="40" t="s">
        <v>809</v>
      </c>
      <c r="J139" t="s">
        <v>791</v>
      </c>
    </row>
    <row r="140" spans="1:10" ht="45" hidden="1" x14ac:dyDescent="0.25">
      <c r="A140" t="s">
        <v>402</v>
      </c>
      <c r="B140" s="16" t="str">
        <f>IF(A140&lt;&gt;"",LEFT(A140,SEARCH("-",A140)-1),"")</f>
        <v>ATSI</v>
      </c>
      <c r="C140" s="10">
        <v>43476</v>
      </c>
      <c r="E140" s="10"/>
      <c r="F140" s="10"/>
      <c r="G140" s="10"/>
      <c r="I140" s="40" t="s">
        <v>811</v>
      </c>
      <c r="J140" t="s">
        <v>791</v>
      </c>
    </row>
    <row r="141" spans="1:10" ht="45" hidden="1" x14ac:dyDescent="0.25">
      <c r="A141" t="s">
        <v>403</v>
      </c>
      <c r="B141" s="16" t="str">
        <f>IF(A141&lt;&gt;"",LEFT(A141,SEARCH("-",A141)-1),"")</f>
        <v>ATSI</v>
      </c>
      <c r="C141" s="10">
        <v>43476</v>
      </c>
      <c r="E141" s="10"/>
      <c r="F141" s="10"/>
      <c r="G141" s="10"/>
      <c r="I141" s="40" t="s">
        <v>847</v>
      </c>
      <c r="J141" t="s">
        <v>791</v>
      </c>
    </row>
    <row r="142" spans="1:10" hidden="1" x14ac:dyDescent="0.25">
      <c r="A142" t="s">
        <v>434</v>
      </c>
      <c r="B142" s="16" t="str">
        <f>IF(A142&lt;&gt;"",LEFT(A142,SEARCH("-",A142)-1),"")</f>
        <v>ATSI</v>
      </c>
      <c r="C142" s="10" t="s">
        <v>446</v>
      </c>
      <c r="E142" s="10"/>
      <c r="F142" s="10"/>
      <c r="G142" s="10"/>
      <c r="H142" s="10">
        <v>43476</v>
      </c>
      <c r="I142" s="37" t="e">
        <v>#N/A</v>
      </c>
      <c r="J142" t="s">
        <v>791</v>
      </c>
    </row>
    <row r="143" spans="1:10" ht="45" hidden="1" x14ac:dyDescent="0.25">
      <c r="A143" t="s">
        <v>404</v>
      </c>
      <c r="B143" s="16" t="str">
        <f>IF(A143&lt;&gt;"",LEFT(A143,SEARCH("-",A143)-1),"")</f>
        <v>ATSI</v>
      </c>
      <c r="C143" s="10">
        <v>43476</v>
      </c>
      <c r="E143" s="10"/>
      <c r="F143" s="10"/>
      <c r="G143" s="10"/>
      <c r="I143" s="40" t="s">
        <v>441</v>
      </c>
      <c r="J143" t="s">
        <v>791</v>
      </c>
    </row>
    <row r="144" spans="1:10" ht="45" hidden="1" x14ac:dyDescent="0.25">
      <c r="A144" t="s">
        <v>405</v>
      </c>
      <c r="B144" s="16" t="str">
        <f>IF(A144&lt;&gt;"",LEFT(A144,SEARCH("-",A144)-1),"")</f>
        <v>ATSI</v>
      </c>
      <c r="C144" s="10">
        <v>43476</v>
      </c>
      <c r="E144" s="10"/>
      <c r="F144" s="10"/>
      <c r="G144" s="10"/>
      <c r="I144" s="40" t="s">
        <v>442</v>
      </c>
      <c r="J144" t="s">
        <v>791</v>
      </c>
    </row>
    <row r="145" spans="1:10" ht="45" hidden="1" x14ac:dyDescent="0.25">
      <c r="A145" t="s">
        <v>406</v>
      </c>
      <c r="B145" s="16" t="str">
        <f>IF(A145&lt;&gt;"",LEFT(A145,SEARCH("-",A145)-1),"")</f>
        <v>ATSI</v>
      </c>
      <c r="C145" s="10">
        <v>43476</v>
      </c>
      <c r="E145" s="10"/>
      <c r="F145" s="10"/>
      <c r="G145" s="10"/>
      <c r="I145" s="40" t="s">
        <v>817</v>
      </c>
      <c r="J145" t="s">
        <v>791</v>
      </c>
    </row>
    <row r="146" spans="1:10" ht="45" hidden="1" x14ac:dyDescent="0.25">
      <c r="A146" t="s">
        <v>286</v>
      </c>
      <c r="B146" s="16" t="str">
        <f>IF(A146&lt;&gt;"",LEFT(A146,SEARCH("-",A146)-1),"")</f>
        <v>ATSI</v>
      </c>
      <c r="C146" s="10">
        <v>43476</v>
      </c>
      <c r="E146" s="10"/>
      <c r="F146" s="10"/>
      <c r="G146" s="10"/>
      <c r="I146" s="40" t="s">
        <v>815</v>
      </c>
      <c r="J146" t="s">
        <v>791</v>
      </c>
    </row>
    <row r="147" spans="1:10" ht="60" hidden="1" x14ac:dyDescent="0.25">
      <c r="A147" t="s">
        <v>407</v>
      </c>
      <c r="B147" s="16" t="str">
        <f>IF(A147&lt;&gt;"",LEFT(A147,SEARCH("-",A147)-1),"")</f>
        <v>ATSI</v>
      </c>
      <c r="C147" s="10">
        <v>43476</v>
      </c>
      <c r="E147" s="10"/>
      <c r="F147" s="10"/>
      <c r="G147" s="10"/>
      <c r="I147" s="40" t="s">
        <v>819</v>
      </c>
      <c r="J147" t="s">
        <v>791</v>
      </c>
    </row>
    <row r="148" spans="1:10" ht="75" hidden="1" x14ac:dyDescent="0.25">
      <c r="A148" t="s">
        <v>408</v>
      </c>
      <c r="B148" s="16" t="str">
        <f>IF(A148&lt;&gt;"",LEFT(A148,SEARCH("-",A148)-1),"")</f>
        <v>ATSI</v>
      </c>
      <c r="C148" s="10">
        <v>43476</v>
      </c>
      <c r="E148" s="10"/>
      <c r="F148" s="10"/>
      <c r="G148" s="10"/>
      <c r="I148" s="40" t="s">
        <v>812</v>
      </c>
      <c r="J148" t="s">
        <v>791</v>
      </c>
    </row>
    <row r="149" spans="1:10" ht="60" hidden="1" x14ac:dyDescent="0.25">
      <c r="A149" t="s">
        <v>409</v>
      </c>
      <c r="B149" s="16" t="str">
        <f>IF(A149&lt;&gt;"",LEFT(A149,SEARCH("-",A149)-1),"")</f>
        <v>ATSI</v>
      </c>
      <c r="C149" s="10">
        <v>43476</v>
      </c>
      <c r="E149" s="10"/>
      <c r="F149" s="10"/>
      <c r="G149" s="10"/>
      <c r="I149" s="40" t="s">
        <v>810</v>
      </c>
      <c r="J149" t="s">
        <v>791</v>
      </c>
    </row>
    <row r="150" spans="1:10" ht="60" hidden="1" x14ac:dyDescent="0.25">
      <c r="A150" t="s">
        <v>361</v>
      </c>
      <c r="B150" s="16" t="str">
        <f>IF(A150&lt;&gt;"",LEFT(A150,SEARCH("-",A150)-1),"")</f>
        <v>ATSI</v>
      </c>
      <c r="C150" s="10">
        <v>43476</v>
      </c>
      <c r="E150" s="10"/>
      <c r="F150" s="10"/>
      <c r="G150" s="10"/>
      <c r="I150" s="40" t="s">
        <v>439</v>
      </c>
      <c r="J150" t="s">
        <v>791</v>
      </c>
    </row>
    <row r="151" spans="1:10" ht="60" hidden="1" x14ac:dyDescent="0.25">
      <c r="A151" t="s">
        <v>362</v>
      </c>
      <c r="B151" s="16" t="str">
        <f>IF(A151&lt;&gt;"",LEFT(A151,SEARCH("-",A151)-1),"")</f>
        <v>ATSI</v>
      </c>
      <c r="C151" s="10">
        <v>43476</v>
      </c>
      <c r="E151" s="10"/>
      <c r="F151" s="10"/>
      <c r="G151" s="10"/>
      <c r="I151" s="40" t="s">
        <v>439</v>
      </c>
      <c r="J151" t="s">
        <v>791</v>
      </c>
    </row>
    <row r="152" spans="1:10" ht="60" hidden="1" x14ac:dyDescent="0.25">
      <c r="A152" t="s">
        <v>363</v>
      </c>
      <c r="B152" s="16" t="str">
        <f>IF(A152&lt;&gt;"",LEFT(A152,SEARCH("-",A152)-1),"")</f>
        <v>ATSI</v>
      </c>
      <c r="C152" s="10">
        <v>43476</v>
      </c>
      <c r="E152" s="10"/>
      <c r="F152" s="10"/>
      <c r="G152" s="10"/>
      <c r="I152" s="40" t="s">
        <v>439</v>
      </c>
      <c r="J152" t="s">
        <v>791</v>
      </c>
    </row>
    <row r="153" spans="1:10" ht="60" hidden="1" x14ac:dyDescent="0.25">
      <c r="A153" t="s">
        <v>364</v>
      </c>
      <c r="B153" s="16" t="str">
        <f>IF(A153&lt;&gt;"",LEFT(A153,SEARCH("-",A153)-1),"")</f>
        <v>ATSI</v>
      </c>
      <c r="C153" s="10">
        <v>43476</v>
      </c>
      <c r="E153" s="10"/>
      <c r="F153" s="10"/>
      <c r="G153" s="10"/>
      <c r="I153" s="40" t="s">
        <v>439</v>
      </c>
      <c r="J153" t="s">
        <v>791</v>
      </c>
    </row>
    <row r="154" spans="1:10" ht="60" hidden="1" x14ac:dyDescent="0.25">
      <c r="A154" t="s">
        <v>365</v>
      </c>
      <c r="B154" s="16" t="str">
        <f>IF(A154&lt;&gt;"",LEFT(A154,SEARCH("-",A154)-1),"")</f>
        <v>ATSI</v>
      </c>
      <c r="C154" s="10">
        <v>43476</v>
      </c>
      <c r="E154" s="10"/>
      <c r="F154" s="10"/>
      <c r="G154" s="10"/>
      <c r="I154" s="40" t="s">
        <v>439</v>
      </c>
      <c r="J154" t="s">
        <v>791</v>
      </c>
    </row>
    <row r="155" spans="1:10" ht="60" hidden="1" x14ac:dyDescent="0.25">
      <c r="A155" t="s">
        <v>366</v>
      </c>
      <c r="B155" s="16" t="str">
        <f>IF(A155&lt;&gt;"",LEFT(A155,SEARCH("-",A155)-1),"")</f>
        <v>ATSI</v>
      </c>
      <c r="C155" s="10">
        <v>43476</v>
      </c>
      <c r="E155" s="10"/>
      <c r="F155" s="10"/>
      <c r="G155" s="10"/>
      <c r="I155" s="40" t="s">
        <v>439</v>
      </c>
      <c r="J155" t="s">
        <v>791</v>
      </c>
    </row>
    <row r="156" spans="1:10" ht="60" hidden="1" x14ac:dyDescent="0.25">
      <c r="A156" t="s">
        <v>367</v>
      </c>
      <c r="B156" s="16" t="str">
        <f>IF(A156&lt;&gt;"",LEFT(A156,SEARCH("-",A156)-1),"")</f>
        <v>ATSI</v>
      </c>
      <c r="C156" s="10">
        <v>43476</v>
      </c>
      <c r="E156" s="10"/>
      <c r="F156" s="10"/>
      <c r="G156" s="10"/>
      <c r="I156" s="40" t="s">
        <v>439</v>
      </c>
      <c r="J156" t="s">
        <v>791</v>
      </c>
    </row>
    <row r="157" spans="1:10" ht="60" hidden="1" x14ac:dyDescent="0.25">
      <c r="A157" t="s">
        <v>368</v>
      </c>
      <c r="B157" s="16" t="str">
        <f>IF(A157&lt;&gt;"",LEFT(A157,SEARCH("-",A157)-1),"")</f>
        <v>ATSI</v>
      </c>
      <c r="C157" s="10">
        <v>43476</v>
      </c>
      <c r="E157" s="10"/>
      <c r="F157" s="10"/>
      <c r="G157" s="10"/>
      <c r="I157" s="40" t="s">
        <v>439</v>
      </c>
      <c r="J157" t="s">
        <v>791</v>
      </c>
    </row>
    <row r="158" spans="1:10" ht="60" hidden="1" x14ac:dyDescent="0.25">
      <c r="A158" t="s">
        <v>369</v>
      </c>
      <c r="B158" s="16" t="str">
        <f>IF(A158&lt;&gt;"",LEFT(A158,SEARCH("-",A158)-1),"")</f>
        <v>ATSI</v>
      </c>
      <c r="C158" s="10">
        <v>43476</v>
      </c>
      <c r="E158" s="10"/>
      <c r="F158" s="10"/>
      <c r="G158" s="10"/>
      <c r="I158" s="40" t="s">
        <v>439</v>
      </c>
      <c r="J158" t="s">
        <v>791</v>
      </c>
    </row>
    <row r="159" spans="1:10" ht="60" hidden="1" x14ac:dyDescent="0.25">
      <c r="A159" t="s">
        <v>370</v>
      </c>
      <c r="B159" s="16" t="str">
        <f>IF(A159&lt;&gt;"",LEFT(A159,SEARCH("-",A159)-1),"")</f>
        <v>ATSI</v>
      </c>
      <c r="C159" s="10">
        <v>43476</v>
      </c>
      <c r="E159" s="10"/>
      <c r="F159" s="10"/>
      <c r="G159" s="10"/>
      <c r="I159" s="40" t="s">
        <v>439</v>
      </c>
      <c r="J159" t="s">
        <v>791</v>
      </c>
    </row>
    <row r="160" spans="1:10" ht="60" hidden="1" x14ac:dyDescent="0.25">
      <c r="A160" t="s">
        <v>371</v>
      </c>
      <c r="B160" s="16" t="str">
        <f>IF(A160&lt;&gt;"",LEFT(A160,SEARCH("-",A160)-1),"")</f>
        <v>ATSI</v>
      </c>
      <c r="C160" s="10">
        <v>43476</v>
      </c>
      <c r="E160" s="10"/>
      <c r="F160" s="10"/>
      <c r="G160" s="10"/>
      <c r="I160" s="40" t="s">
        <v>439</v>
      </c>
      <c r="J160" t="s">
        <v>791</v>
      </c>
    </row>
    <row r="161" spans="1:10" ht="60" hidden="1" x14ac:dyDescent="0.25">
      <c r="A161" t="s">
        <v>372</v>
      </c>
      <c r="B161" s="16" t="str">
        <f>IF(A161&lt;&gt;"",LEFT(A161,SEARCH("-",A161)-1),"")</f>
        <v>ATSI</v>
      </c>
      <c r="C161" s="10">
        <v>43476</v>
      </c>
      <c r="E161" s="10"/>
      <c r="F161" s="10"/>
      <c r="G161" s="10"/>
      <c r="I161" s="40" t="s">
        <v>439</v>
      </c>
      <c r="J161" t="s">
        <v>791</v>
      </c>
    </row>
    <row r="162" spans="1:10" ht="60" hidden="1" x14ac:dyDescent="0.25">
      <c r="A162" t="s">
        <v>373</v>
      </c>
      <c r="B162" s="16" t="str">
        <f>IF(A162&lt;&gt;"",LEFT(A162,SEARCH("-",A162)-1),"")</f>
        <v>ATSI</v>
      </c>
      <c r="C162" s="10">
        <v>43476</v>
      </c>
      <c r="E162" s="10"/>
      <c r="F162" s="10"/>
      <c r="G162" s="10"/>
      <c r="I162" s="40" t="s">
        <v>439</v>
      </c>
      <c r="J162" t="s">
        <v>791</v>
      </c>
    </row>
    <row r="163" spans="1:10" ht="60" hidden="1" x14ac:dyDescent="0.25">
      <c r="A163" t="s">
        <v>374</v>
      </c>
      <c r="B163" s="16" t="str">
        <f>IF(A163&lt;&gt;"",LEFT(A163,SEARCH("-",A163)-1),"")</f>
        <v>ATSI</v>
      </c>
      <c r="C163" s="10">
        <v>43476</v>
      </c>
      <c r="E163" s="10"/>
      <c r="F163" s="10"/>
      <c r="G163" s="10"/>
      <c r="I163" s="40" t="s">
        <v>439</v>
      </c>
      <c r="J163" t="s">
        <v>791</v>
      </c>
    </row>
    <row r="164" spans="1:10" ht="60" hidden="1" x14ac:dyDescent="0.25">
      <c r="A164" t="s">
        <v>375</v>
      </c>
      <c r="B164" s="16" t="str">
        <f>IF(A164&lt;&gt;"",LEFT(A164,SEARCH("-",A164)-1),"")</f>
        <v>ATSI</v>
      </c>
      <c r="C164" s="10">
        <v>43476</v>
      </c>
      <c r="E164" s="10"/>
      <c r="F164" s="10"/>
      <c r="G164" s="10"/>
      <c r="I164" s="40" t="s">
        <v>439</v>
      </c>
      <c r="J164" t="s">
        <v>791</v>
      </c>
    </row>
    <row r="165" spans="1:10" ht="60" hidden="1" x14ac:dyDescent="0.25">
      <c r="A165" t="s">
        <v>376</v>
      </c>
      <c r="B165" s="16" t="str">
        <f>IF(A165&lt;&gt;"",LEFT(A165,SEARCH("-",A165)-1),"")</f>
        <v>ATSI</v>
      </c>
      <c r="C165" s="10">
        <v>43476</v>
      </c>
      <c r="E165" s="10"/>
      <c r="F165" s="10"/>
      <c r="G165" s="10"/>
      <c r="I165" s="40" t="s">
        <v>439</v>
      </c>
      <c r="J165" t="s">
        <v>791</v>
      </c>
    </row>
    <row r="166" spans="1:10" ht="60" hidden="1" x14ac:dyDescent="0.25">
      <c r="A166" t="s">
        <v>377</v>
      </c>
      <c r="B166" s="16" t="str">
        <f>IF(A166&lt;&gt;"",LEFT(A166,SEARCH("-",A166)-1),"")</f>
        <v>ATSI</v>
      </c>
      <c r="C166" s="10">
        <v>43476</v>
      </c>
      <c r="E166" s="10"/>
      <c r="F166" s="10"/>
      <c r="G166" s="10"/>
      <c r="I166" s="40" t="s">
        <v>439</v>
      </c>
      <c r="J166" t="s">
        <v>791</v>
      </c>
    </row>
    <row r="167" spans="1:10" ht="60" hidden="1" x14ac:dyDescent="0.25">
      <c r="A167" t="s">
        <v>378</v>
      </c>
      <c r="B167" s="16" t="str">
        <f>IF(A167&lt;&gt;"",LEFT(A167,SEARCH("-",A167)-1),"")</f>
        <v>ATSI</v>
      </c>
      <c r="C167" s="10">
        <v>43476</v>
      </c>
      <c r="E167" s="10"/>
      <c r="F167" s="10"/>
      <c r="G167" s="10"/>
      <c r="I167" s="40" t="s">
        <v>439</v>
      </c>
      <c r="J167" t="s">
        <v>791</v>
      </c>
    </row>
    <row r="168" spans="1:10" ht="60" hidden="1" x14ac:dyDescent="0.25">
      <c r="A168" t="s">
        <v>379</v>
      </c>
      <c r="B168" s="16" t="str">
        <f>IF(A168&lt;&gt;"",LEFT(A168,SEARCH("-",A168)-1),"")</f>
        <v>ATSI</v>
      </c>
      <c r="C168" s="10">
        <v>43476</v>
      </c>
      <c r="E168" s="10"/>
      <c r="F168" s="10"/>
      <c r="G168" s="10"/>
      <c r="I168" s="40" t="s">
        <v>439</v>
      </c>
      <c r="J168" t="s">
        <v>791</v>
      </c>
    </row>
    <row r="169" spans="1:10" ht="60" hidden="1" x14ac:dyDescent="0.25">
      <c r="A169" t="s">
        <v>380</v>
      </c>
      <c r="B169" s="16" t="str">
        <f>IF(A169&lt;&gt;"",LEFT(A169,SEARCH("-",A169)-1),"")</f>
        <v>ATSI</v>
      </c>
      <c r="C169" s="10">
        <v>43476</v>
      </c>
      <c r="E169" s="10"/>
      <c r="F169" s="10"/>
      <c r="G169" s="10"/>
      <c r="I169" s="40" t="s">
        <v>439</v>
      </c>
      <c r="J169" t="s">
        <v>791</v>
      </c>
    </row>
    <row r="170" spans="1:10" ht="60" hidden="1" x14ac:dyDescent="0.25">
      <c r="A170" t="s">
        <v>381</v>
      </c>
      <c r="B170" s="16" t="str">
        <f>IF(A170&lt;&gt;"",LEFT(A170,SEARCH("-",A170)-1),"")</f>
        <v>ATSI</v>
      </c>
      <c r="C170" s="10">
        <v>43476</v>
      </c>
      <c r="E170" s="10"/>
      <c r="F170" s="10"/>
      <c r="G170" s="10"/>
      <c r="I170" s="40" t="s">
        <v>439</v>
      </c>
      <c r="J170" t="s">
        <v>791</v>
      </c>
    </row>
    <row r="171" spans="1:10" ht="60" hidden="1" x14ac:dyDescent="0.25">
      <c r="A171" t="s">
        <v>382</v>
      </c>
      <c r="B171" s="16" t="str">
        <f>IF(A171&lt;&gt;"",LEFT(A171,SEARCH("-",A171)-1),"")</f>
        <v>ATSI</v>
      </c>
      <c r="C171" s="10">
        <v>43476</v>
      </c>
      <c r="E171" s="10"/>
      <c r="F171" s="10"/>
      <c r="G171" s="10"/>
      <c r="I171" s="40" t="s">
        <v>439</v>
      </c>
      <c r="J171" t="s">
        <v>791</v>
      </c>
    </row>
    <row r="172" spans="1:10" ht="60" hidden="1" x14ac:dyDescent="0.25">
      <c r="A172" t="s">
        <v>383</v>
      </c>
      <c r="B172" s="16" t="str">
        <f>IF(A172&lt;&gt;"",LEFT(A172,SEARCH("-",A172)-1),"")</f>
        <v>ATSI</v>
      </c>
      <c r="C172" s="10">
        <v>43476</v>
      </c>
      <c r="E172" s="10"/>
      <c r="F172" s="10"/>
      <c r="G172" s="10"/>
      <c r="I172" s="40" t="s">
        <v>439</v>
      </c>
      <c r="J172" t="s">
        <v>791</v>
      </c>
    </row>
    <row r="173" spans="1:10" ht="60" hidden="1" x14ac:dyDescent="0.25">
      <c r="A173" t="s">
        <v>384</v>
      </c>
      <c r="B173" s="16" t="str">
        <f>IF(A173&lt;&gt;"",LEFT(A173,SEARCH("-",A173)-1),"")</f>
        <v>ATSI</v>
      </c>
      <c r="C173" s="10">
        <v>43476</v>
      </c>
      <c r="E173" s="10"/>
      <c r="F173" s="10"/>
      <c r="G173" s="10"/>
      <c r="I173" s="40" t="s">
        <v>439</v>
      </c>
      <c r="J173" t="s">
        <v>791</v>
      </c>
    </row>
    <row r="174" spans="1:10" ht="180" hidden="1" x14ac:dyDescent="0.25">
      <c r="A174" s="37" t="s">
        <v>217</v>
      </c>
      <c r="B174" s="16" t="str">
        <f>IF(A174&lt;&gt;"",LEFT(A174,SEARCH("-",A174)-1),"")</f>
        <v>ATSI</v>
      </c>
      <c r="C174" s="10">
        <v>43503</v>
      </c>
      <c r="D174" s="10">
        <v>43531</v>
      </c>
      <c r="E174" s="10"/>
      <c r="F174" s="10"/>
      <c r="G174" s="10"/>
      <c r="I174" s="40" t="s">
        <v>869</v>
      </c>
      <c r="J174" s="37" t="s">
        <v>791</v>
      </c>
    </row>
    <row r="175" spans="1:10" ht="105" hidden="1" x14ac:dyDescent="0.25">
      <c r="A175" t="s">
        <v>269</v>
      </c>
      <c r="B175" s="16" t="str">
        <f>IF(A175&lt;&gt;"",LEFT(A175,SEARCH("-",A175)-1),"")</f>
        <v>ATSI</v>
      </c>
      <c r="C175" s="10">
        <v>43516</v>
      </c>
      <c r="E175" s="10"/>
      <c r="F175" s="10"/>
      <c r="G175" s="10"/>
      <c r="I175" s="40" t="s">
        <v>867</v>
      </c>
      <c r="J175" t="s">
        <v>791</v>
      </c>
    </row>
    <row r="176" spans="1:10" ht="30" hidden="1" x14ac:dyDescent="0.25">
      <c r="A176" t="s">
        <v>270</v>
      </c>
      <c r="B176" s="16" t="str">
        <f>IF(A176&lt;&gt;"",LEFT(A176,SEARCH("-",A176)-1),"")</f>
        <v>ATSI</v>
      </c>
      <c r="C176" s="10">
        <v>43516</v>
      </c>
      <c r="E176" s="10"/>
      <c r="F176" s="10"/>
      <c r="G176" s="10"/>
      <c r="I176" s="40" t="s">
        <v>866</v>
      </c>
      <c r="J176" t="s">
        <v>791</v>
      </c>
    </row>
    <row r="177" spans="1:10" hidden="1" x14ac:dyDescent="0.25">
      <c r="A177" t="s">
        <v>924</v>
      </c>
      <c r="B177" s="16" t="str">
        <f>IF(A177&lt;&gt;"",LEFT(A177,SEARCH("-",A177)-1),"")</f>
        <v>COMED</v>
      </c>
      <c r="C177" s="10">
        <v>43399</v>
      </c>
      <c r="D177" s="10">
        <v>43476</v>
      </c>
      <c r="E177" s="10"/>
      <c r="F177" s="10"/>
      <c r="G177" s="10"/>
      <c r="I177" s="40" t="s">
        <v>540</v>
      </c>
      <c r="J177" t="s">
        <v>791</v>
      </c>
    </row>
    <row r="178" spans="1:10" ht="30" hidden="1" x14ac:dyDescent="0.25">
      <c r="A178" t="s">
        <v>926</v>
      </c>
      <c r="B178" s="16" t="str">
        <f>IF(A178&lt;&gt;"",LEFT(A178,SEARCH("-",A178)-1),"")</f>
        <v>COMED</v>
      </c>
      <c r="C178" s="10">
        <v>43399</v>
      </c>
      <c r="D178" s="10">
        <v>43476</v>
      </c>
      <c r="E178" s="10"/>
      <c r="F178" s="10"/>
      <c r="G178" s="10"/>
      <c r="I178" s="40" t="s">
        <v>538</v>
      </c>
      <c r="J178" t="s">
        <v>791</v>
      </c>
    </row>
    <row r="179" spans="1:10" ht="45" hidden="1" x14ac:dyDescent="0.25">
      <c r="A179" t="s">
        <v>925</v>
      </c>
      <c r="B179" s="16" t="str">
        <f>IF(A179&lt;&gt;"",LEFT(A179,SEARCH("-",A179)-1),"")</f>
        <v>COMED</v>
      </c>
      <c r="C179" s="10">
        <v>43399</v>
      </c>
      <c r="D179" s="10">
        <v>43476</v>
      </c>
      <c r="E179" s="10"/>
      <c r="F179" s="10"/>
      <c r="G179" s="10"/>
      <c r="I179" s="40" t="s">
        <v>536</v>
      </c>
      <c r="J179" t="s">
        <v>791</v>
      </c>
    </row>
    <row r="180" spans="1:10" ht="30" hidden="1" x14ac:dyDescent="0.25">
      <c r="A180" s="60" t="s">
        <v>904</v>
      </c>
      <c r="B180" s="16" t="str">
        <f>IF(A180&lt;&gt;"",LEFT(A180,SEARCH("-",A180)-1),"")</f>
        <v>COMED</v>
      </c>
      <c r="C180" s="10">
        <v>43516</v>
      </c>
      <c r="D180" s="10">
        <v>43549</v>
      </c>
      <c r="E180" s="10"/>
      <c r="F180" s="10"/>
      <c r="G180" s="10"/>
      <c r="I180" s="40" t="s">
        <v>756</v>
      </c>
      <c r="J180" t="s">
        <v>791</v>
      </c>
    </row>
    <row r="181" spans="1:10" ht="30" hidden="1" x14ac:dyDescent="0.25">
      <c r="A181" s="60" t="s">
        <v>896</v>
      </c>
      <c r="B181" s="16" t="str">
        <f>IF(A181&lt;&gt;"",LEFT(A181,SEARCH("-",A181)-1),"")</f>
        <v>COMED</v>
      </c>
      <c r="C181" s="10">
        <v>43549</v>
      </c>
      <c r="E181" s="10"/>
      <c r="F181" s="10"/>
      <c r="G181" s="10"/>
      <c r="I181" s="40" t="s">
        <v>897</v>
      </c>
      <c r="J181" s="37" t="s">
        <v>791</v>
      </c>
    </row>
    <row r="182" spans="1:10" hidden="1" x14ac:dyDescent="0.25">
      <c r="A182" s="60" t="s">
        <v>898</v>
      </c>
      <c r="B182" s="16" t="str">
        <f>IF(A182&lt;&gt;"",LEFT(A182,SEARCH("-",A182)-1),"")</f>
        <v>COMED</v>
      </c>
      <c r="C182" s="10">
        <v>43549</v>
      </c>
      <c r="E182" s="10"/>
      <c r="F182" s="10"/>
      <c r="G182" s="10"/>
      <c r="I182" s="40" t="s">
        <v>899</v>
      </c>
      <c r="J182" s="37" t="s">
        <v>791</v>
      </c>
    </row>
    <row r="183" spans="1:10" hidden="1" x14ac:dyDescent="0.25">
      <c r="A183" s="60" t="s">
        <v>900</v>
      </c>
      <c r="B183" s="16" t="str">
        <f>IF(A183&lt;&gt;"",LEFT(A183,SEARCH("-",A183)-1),"")</f>
        <v>COMED</v>
      </c>
      <c r="C183" s="10">
        <v>43549</v>
      </c>
      <c r="E183" s="10"/>
      <c r="F183" s="10"/>
      <c r="G183" s="10"/>
      <c r="I183" s="40" t="s">
        <v>901</v>
      </c>
      <c r="J183" s="37" t="s">
        <v>791</v>
      </c>
    </row>
    <row r="184" spans="1:10" ht="45" hidden="1" x14ac:dyDescent="0.25">
      <c r="A184" s="60" t="s">
        <v>902</v>
      </c>
      <c r="B184" s="16" t="str">
        <f>IF(A184&lt;&gt;"",LEFT(A184,SEARCH("-",A184)-1),"")</f>
        <v>COMED</v>
      </c>
      <c r="C184" s="10">
        <v>43549</v>
      </c>
      <c r="E184" s="10"/>
      <c r="F184" s="10"/>
      <c r="G184" s="10"/>
      <c r="I184" s="40" t="s">
        <v>903</v>
      </c>
      <c r="J184" s="37" t="s">
        <v>791</v>
      </c>
    </row>
    <row r="185" spans="1:10" ht="105" hidden="1" x14ac:dyDescent="0.25">
      <c r="A185" t="s">
        <v>273</v>
      </c>
      <c r="B185" s="16" t="str">
        <f>IF(A185&lt;&gt;"",LEFT(A185,SEARCH("-",A185)-1),"")</f>
        <v>Dayton</v>
      </c>
      <c r="C185" s="10">
        <v>43516</v>
      </c>
      <c r="E185" s="10"/>
      <c r="F185" s="10"/>
      <c r="G185" s="10"/>
      <c r="I185" s="40" t="s">
        <v>757</v>
      </c>
      <c r="J185" t="s">
        <v>791</v>
      </c>
    </row>
    <row r="186" spans="1:10" ht="105" hidden="1" x14ac:dyDescent="0.25">
      <c r="A186" t="s">
        <v>274</v>
      </c>
      <c r="B186" s="16" t="str">
        <f>IF(A186&lt;&gt;"",LEFT(A186,SEARCH("-",A186)-1),"")</f>
        <v>Dayton</v>
      </c>
      <c r="C186" s="10">
        <v>43516</v>
      </c>
      <c r="E186" s="10"/>
      <c r="F186" s="10"/>
      <c r="G186" s="10"/>
      <c r="I186" s="40" t="s">
        <v>758</v>
      </c>
      <c r="J186" t="s">
        <v>791</v>
      </c>
    </row>
    <row r="187" spans="1:10" ht="225" hidden="1" x14ac:dyDescent="0.25">
      <c r="A187" t="s">
        <v>275</v>
      </c>
      <c r="B187" s="16" t="str">
        <f>IF(A187&lt;&gt;"",LEFT(A187,SEARCH("-",A187)-1),"")</f>
        <v>Dayton</v>
      </c>
      <c r="C187" s="10">
        <v>43516</v>
      </c>
      <c r="E187" s="10"/>
      <c r="F187" s="10"/>
      <c r="G187" s="10"/>
      <c r="I187" s="40" t="s">
        <v>759</v>
      </c>
      <c r="J187" t="s">
        <v>791</v>
      </c>
    </row>
    <row r="188" spans="1:10" ht="90" hidden="1" x14ac:dyDescent="0.25">
      <c r="A188" t="s">
        <v>276</v>
      </c>
      <c r="B188" s="16" t="str">
        <f>IF(A188&lt;&gt;"",LEFT(A188,SEARCH("-",A188)-1),"")</f>
        <v>Dayton</v>
      </c>
      <c r="C188" s="10">
        <v>43516</v>
      </c>
      <c r="E188" s="10"/>
      <c r="F188" s="10"/>
      <c r="G188" s="10"/>
      <c r="I188" s="40" t="s">
        <v>760</v>
      </c>
      <c r="J188" t="s">
        <v>791</v>
      </c>
    </row>
    <row r="189" spans="1:10" ht="150" hidden="1" x14ac:dyDescent="0.25">
      <c r="A189" s="60" t="s">
        <v>277</v>
      </c>
      <c r="B189" s="16" t="str">
        <f>IF(A189&lt;&gt;"",LEFT(A189,SEARCH("-",A189)-1),"")</f>
        <v>Dayton</v>
      </c>
      <c r="C189" s="10">
        <v>43516</v>
      </c>
      <c r="D189" s="10">
        <v>43549</v>
      </c>
      <c r="E189" s="10"/>
      <c r="F189" s="10"/>
      <c r="G189" s="10"/>
      <c r="I189" s="40" t="s">
        <v>761</v>
      </c>
      <c r="J189" t="s">
        <v>791</v>
      </c>
    </row>
    <row r="190" spans="1:10" ht="30" hidden="1" x14ac:dyDescent="0.25">
      <c r="A190" s="60" t="s">
        <v>445</v>
      </c>
      <c r="B190" s="16" t="str">
        <f>IF(A190&lt;&gt;"",LEFT(A190,SEARCH("-",A190)-1),"")</f>
        <v>Dayton</v>
      </c>
      <c r="C190" s="10">
        <v>43516</v>
      </c>
      <c r="D190" s="10">
        <v>43549</v>
      </c>
      <c r="E190" s="10"/>
      <c r="F190" s="10"/>
      <c r="G190" s="10"/>
      <c r="I190" s="40" t="s">
        <v>762</v>
      </c>
      <c r="J190" t="s">
        <v>791</v>
      </c>
    </row>
    <row r="191" spans="1:10" ht="90" hidden="1" x14ac:dyDescent="0.25">
      <c r="A191" s="60" t="s">
        <v>905</v>
      </c>
      <c r="B191" s="16" t="str">
        <f>IF(A191&lt;&gt;"",LEFT(A191,SEARCH("-",A191)-1),"")</f>
        <v>Dayton</v>
      </c>
      <c r="C191" s="10">
        <v>43549</v>
      </c>
      <c r="E191" s="10"/>
      <c r="F191" s="10"/>
      <c r="G191" s="10"/>
      <c r="I191" s="40" t="s">
        <v>906</v>
      </c>
      <c r="J191" s="37" t="s">
        <v>791</v>
      </c>
    </row>
    <row r="192" spans="1:10" ht="30" hidden="1" x14ac:dyDescent="0.25">
      <c r="A192" t="s">
        <v>927</v>
      </c>
      <c r="B192" s="16" t="str">
        <f>IF(A192&lt;&gt;"",LEFT(A192,SEARCH("-",A192)-1),"")</f>
        <v>DEOK</v>
      </c>
      <c r="C192" s="10">
        <v>43433</v>
      </c>
      <c r="D192" s="10">
        <v>43476</v>
      </c>
      <c r="E192" s="10"/>
      <c r="F192" s="10"/>
      <c r="G192" s="10"/>
      <c r="I192" s="40" t="s">
        <v>748</v>
      </c>
      <c r="J192" t="s">
        <v>791</v>
      </c>
    </row>
    <row r="193" spans="1:10" ht="75" hidden="1" x14ac:dyDescent="0.25">
      <c r="A193" t="s">
        <v>928</v>
      </c>
      <c r="B193" s="16" t="str">
        <f>IF(A193&lt;&gt;"",LEFT(A193,SEARCH("-",A193)-1),"")</f>
        <v>DEOK</v>
      </c>
      <c r="C193" s="10">
        <v>43433</v>
      </c>
      <c r="D193" s="10">
        <v>43476</v>
      </c>
      <c r="E193" s="10"/>
      <c r="F193" s="10"/>
      <c r="G193" s="10"/>
      <c r="I193" s="40" t="s">
        <v>749</v>
      </c>
      <c r="J193" t="s">
        <v>791</v>
      </c>
    </row>
    <row r="194" spans="1:10" ht="30" hidden="1" x14ac:dyDescent="0.25">
      <c r="A194" t="s">
        <v>930</v>
      </c>
      <c r="B194" s="16" t="str">
        <f>IF(A194&lt;&gt;"",LEFT(A194,SEARCH("-",A194)-1),"")</f>
        <v>DEOK</v>
      </c>
      <c r="C194" s="10">
        <v>43433</v>
      </c>
      <c r="E194" s="10"/>
      <c r="F194" s="10"/>
      <c r="G194" s="10"/>
      <c r="I194" s="40" t="s">
        <v>750</v>
      </c>
      <c r="J194" t="s">
        <v>791</v>
      </c>
    </row>
    <row r="195" spans="1:10" ht="45" hidden="1" x14ac:dyDescent="0.25">
      <c r="A195" t="s">
        <v>931</v>
      </c>
      <c r="B195" s="16" t="str">
        <f>IF(A195&lt;&gt;"",LEFT(A195,SEARCH("-",A195)-1),"")</f>
        <v>DEOK</v>
      </c>
      <c r="C195" s="10">
        <v>43516</v>
      </c>
      <c r="E195" s="10"/>
      <c r="F195" s="10"/>
      <c r="G195" s="10"/>
      <c r="I195" s="40" t="s">
        <v>763</v>
      </c>
      <c r="J195" t="s">
        <v>791</v>
      </c>
    </row>
    <row r="196" spans="1:10" ht="45" hidden="1" x14ac:dyDescent="0.25">
      <c r="A196" t="s">
        <v>929</v>
      </c>
      <c r="B196" s="16" t="str">
        <f>IF(A196&lt;&gt;"",LEFT(A196,SEARCH("-",A196)-1),"")</f>
        <v>DEOK</v>
      </c>
      <c r="C196" s="10">
        <v>43516</v>
      </c>
      <c r="E196" s="10"/>
      <c r="F196" s="10"/>
      <c r="G196" s="10"/>
      <c r="I196" s="40" t="s">
        <v>764</v>
      </c>
      <c r="J196" t="s">
        <v>791</v>
      </c>
    </row>
    <row r="197" spans="1:10" ht="45" hidden="1" x14ac:dyDescent="0.25">
      <c r="A197" s="60" t="s">
        <v>923</v>
      </c>
      <c r="B197" s="16" t="str">
        <f>IF(A197&lt;&gt;"",LEFT(A197,SEARCH("-",A197)-1),"")</f>
        <v>DEOK</v>
      </c>
      <c r="C197" s="10">
        <v>43516</v>
      </c>
      <c r="D197" s="10">
        <v>43549</v>
      </c>
      <c r="E197" s="10"/>
      <c r="F197" s="10"/>
      <c r="G197" s="10"/>
      <c r="I197" s="40" t="s">
        <v>765</v>
      </c>
      <c r="J197" t="s">
        <v>791</v>
      </c>
    </row>
    <row r="198" spans="1:10" ht="105" hidden="1" x14ac:dyDescent="0.25">
      <c r="A198" s="60" t="s">
        <v>907</v>
      </c>
      <c r="B198" s="16" t="str">
        <f>IF(A198&lt;&gt;"",LEFT(A198,SEARCH("-",A198)-1),"")</f>
        <v>DEOK</v>
      </c>
      <c r="C198" s="10">
        <v>43549</v>
      </c>
      <c r="E198" s="10"/>
      <c r="F198" s="10"/>
      <c r="G198" s="10"/>
      <c r="I198" s="40" t="s">
        <v>908</v>
      </c>
      <c r="J198" s="37" t="s">
        <v>791</v>
      </c>
    </row>
    <row r="199" spans="1:10" ht="60" hidden="1" x14ac:dyDescent="0.25">
      <c r="A199" s="60" t="s">
        <v>909</v>
      </c>
      <c r="B199" s="16" t="str">
        <f>IF(A199&lt;&gt;"",LEFT(A199,SEARCH("-",A199)-1),"")</f>
        <v>DEOK</v>
      </c>
      <c r="C199" s="10">
        <v>43549</v>
      </c>
      <c r="E199" s="10"/>
      <c r="F199" s="10"/>
      <c r="G199" s="10"/>
      <c r="I199" s="40" t="s">
        <v>910</v>
      </c>
      <c r="J199" s="37" t="s">
        <v>791</v>
      </c>
    </row>
    <row r="200" spans="1:10" ht="30" hidden="1" x14ac:dyDescent="0.25">
      <c r="A200" s="60" t="s">
        <v>911</v>
      </c>
      <c r="B200" s="16" t="str">
        <f>IF(A200&lt;&gt;"",LEFT(A200,SEARCH("-",A200)-1),"")</f>
        <v>DEOK</v>
      </c>
      <c r="C200" s="10">
        <v>43549</v>
      </c>
      <c r="E200" s="10"/>
      <c r="F200" s="10"/>
      <c r="G200" s="10"/>
      <c r="I200" s="40" t="s">
        <v>912</v>
      </c>
      <c r="J200" s="37" t="s">
        <v>791</v>
      </c>
    </row>
    <row r="201" spans="1:10" ht="45" hidden="1" x14ac:dyDescent="0.25">
      <c r="A201" s="60" t="s">
        <v>913</v>
      </c>
      <c r="B201" s="16" t="str">
        <f>IF(A201&lt;&gt;"",LEFT(A201,SEARCH("-",A201)-1),"")</f>
        <v>DEOK</v>
      </c>
      <c r="C201" s="10">
        <v>43549</v>
      </c>
      <c r="E201" s="10"/>
      <c r="F201" s="10"/>
      <c r="G201" s="10"/>
      <c r="I201" s="40" t="s">
        <v>914</v>
      </c>
      <c r="J201" s="37" t="s">
        <v>791</v>
      </c>
    </row>
    <row r="202" spans="1:10" ht="60" hidden="1" x14ac:dyDescent="0.25">
      <c r="A202" s="60" t="s">
        <v>915</v>
      </c>
      <c r="B202" s="16" t="str">
        <f>IF(A202&lt;&gt;"",LEFT(A202,SEARCH("-",A202)-1),"")</f>
        <v>DEOK</v>
      </c>
      <c r="C202" s="10">
        <v>43549</v>
      </c>
      <c r="E202" s="10"/>
      <c r="F202" s="10"/>
      <c r="G202" s="10"/>
      <c r="I202" s="40" t="s">
        <v>916</v>
      </c>
      <c r="J202" s="37" t="s">
        <v>791</v>
      </c>
    </row>
    <row r="203" spans="1:10" ht="30" hidden="1" x14ac:dyDescent="0.25">
      <c r="A203" s="60" t="s">
        <v>917</v>
      </c>
      <c r="B203" s="16" t="str">
        <f>IF(A203&lt;&gt;"",LEFT(A203,SEARCH("-",A203)-1),"")</f>
        <v>DEOK</v>
      </c>
      <c r="C203" s="10">
        <v>43549</v>
      </c>
      <c r="E203" s="10"/>
      <c r="F203" s="10"/>
      <c r="G203" s="10"/>
      <c r="I203" s="40" t="s">
        <v>918</v>
      </c>
      <c r="J203" s="37" t="s">
        <v>791</v>
      </c>
    </row>
    <row r="204" spans="1:10" ht="30" hidden="1" x14ac:dyDescent="0.25">
      <c r="A204" s="60" t="s">
        <v>919</v>
      </c>
      <c r="B204" s="38" t="str">
        <f>IF(A204&lt;&gt;"",LEFT(A204,SEARCH("-",A204)-1),"")</f>
        <v>DEOK</v>
      </c>
      <c r="C204" s="10">
        <v>43549</v>
      </c>
      <c r="D204" s="39"/>
      <c r="E204" s="39"/>
      <c r="F204" s="39"/>
      <c r="G204" s="39"/>
      <c r="H204" s="39"/>
      <c r="I204" s="40" t="s">
        <v>920</v>
      </c>
      <c r="J204" s="37" t="s">
        <v>791</v>
      </c>
    </row>
    <row r="205" spans="1:10" ht="120" hidden="1" x14ac:dyDescent="0.25">
      <c r="A205" s="60" t="s">
        <v>921</v>
      </c>
      <c r="B205" s="16" t="str">
        <f>IF(A205&lt;&gt;"",LEFT(A205,SEARCH("-",A205)-1),"")</f>
        <v>DEOK</v>
      </c>
      <c r="C205" s="10">
        <v>43549</v>
      </c>
      <c r="E205" s="10"/>
      <c r="F205" s="10"/>
      <c r="G205" s="10"/>
      <c r="I205" s="40" t="s">
        <v>922</v>
      </c>
      <c r="J205" s="37" t="s">
        <v>791</v>
      </c>
    </row>
    <row r="206" spans="1:10" ht="45" hidden="1" x14ac:dyDescent="0.25">
      <c r="A206" t="s">
        <v>138</v>
      </c>
      <c r="B206" s="16" t="str">
        <f>IF(A206&lt;&gt;"",LEFT(A206,SEARCH("-",A206)-1),"")</f>
        <v>DOM</v>
      </c>
      <c r="C206" s="10">
        <v>43356</v>
      </c>
      <c r="D206" s="10">
        <v>43384</v>
      </c>
      <c r="E206" s="10"/>
      <c r="F206" s="10"/>
      <c r="G206" s="10"/>
      <c r="I206" s="40" t="s">
        <v>162</v>
      </c>
      <c r="J206" t="s">
        <v>792</v>
      </c>
    </row>
    <row r="207" spans="1:10" ht="45" hidden="1" x14ac:dyDescent="0.25">
      <c r="A207" t="s">
        <v>139</v>
      </c>
      <c r="B207" s="16" t="str">
        <f>IF(A207&lt;&gt;"",LEFT(A207,SEARCH("-",A207)-1),"")</f>
        <v>DOM</v>
      </c>
      <c r="C207" s="10">
        <v>43356</v>
      </c>
      <c r="D207" s="10">
        <v>43384</v>
      </c>
      <c r="E207" s="10"/>
      <c r="F207" s="10"/>
      <c r="G207" s="10"/>
      <c r="I207" s="40" t="s">
        <v>164</v>
      </c>
      <c r="J207" t="s">
        <v>792</v>
      </c>
    </row>
    <row r="208" spans="1:10" ht="45" hidden="1" x14ac:dyDescent="0.25">
      <c r="A208" t="s">
        <v>140</v>
      </c>
      <c r="B208" s="16" t="str">
        <f>IF(A208&lt;&gt;"",LEFT(A208,SEARCH("-",A208)-1),"")</f>
        <v>DOM</v>
      </c>
      <c r="C208" s="10">
        <v>43356</v>
      </c>
      <c r="D208" s="10">
        <v>43412</v>
      </c>
      <c r="E208" s="10"/>
      <c r="F208" s="10"/>
      <c r="G208" s="10"/>
      <c r="I208" s="40" t="s">
        <v>165</v>
      </c>
      <c r="J208" t="s">
        <v>792</v>
      </c>
    </row>
    <row r="209" spans="1:10" ht="45" hidden="1" x14ac:dyDescent="0.25">
      <c r="A209" t="s">
        <v>141</v>
      </c>
      <c r="B209" s="16" t="str">
        <f>IF(A209&lt;&gt;"",LEFT(A209,SEARCH("-",A209)-1),"")</f>
        <v>DOM</v>
      </c>
      <c r="C209" s="10">
        <v>43356</v>
      </c>
      <c r="D209" s="10">
        <v>43412</v>
      </c>
      <c r="E209" s="10"/>
      <c r="F209" s="10"/>
      <c r="G209" s="10"/>
      <c r="I209" s="40" t="s">
        <v>166</v>
      </c>
      <c r="J209" t="s">
        <v>792</v>
      </c>
    </row>
    <row r="210" spans="1:10" ht="30" hidden="1" x14ac:dyDescent="0.25">
      <c r="A210" t="s">
        <v>142</v>
      </c>
      <c r="B210" s="16" t="str">
        <f>IF(A210&lt;&gt;"",LEFT(A210,SEARCH("-",A210)-1),"")</f>
        <v>DOM</v>
      </c>
      <c r="C210" s="10">
        <v>43356</v>
      </c>
      <c r="D210" s="10">
        <v>43447</v>
      </c>
      <c r="E210" s="10"/>
      <c r="F210" s="10"/>
      <c r="G210" s="10"/>
      <c r="I210" s="40" t="s">
        <v>167</v>
      </c>
      <c r="J210" t="s">
        <v>792</v>
      </c>
    </row>
    <row r="211" spans="1:10" ht="30" hidden="1" x14ac:dyDescent="0.25">
      <c r="A211" t="s">
        <v>143</v>
      </c>
      <c r="B211" s="16" t="str">
        <f>IF(A211&lt;&gt;"",LEFT(A211,SEARCH("-",A211)-1),"")</f>
        <v>DOM</v>
      </c>
      <c r="C211" s="10">
        <v>43356</v>
      </c>
      <c r="D211" s="10">
        <v>43447</v>
      </c>
      <c r="E211" s="10"/>
      <c r="F211" s="10"/>
      <c r="G211" s="10"/>
      <c r="I211" s="40" t="s">
        <v>168</v>
      </c>
      <c r="J211" t="s">
        <v>792</v>
      </c>
    </row>
    <row r="212" spans="1:10" ht="30" hidden="1" x14ac:dyDescent="0.25">
      <c r="A212" t="s">
        <v>144</v>
      </c>
      <c r="B212" s="16" t="str">
        <f>IF(A212&lt;&gt;"",LEFT(A212,SEARCH("-",A212)-1),"")</f>
        <v>DOM</v>
      </c>
      <c r="C212" s="10">
        <v>43356</v>
      </c>
      <c r="D212" s="10">
        <v>43412</v>
      </c>
      <c r="E212" s="10"/>
      <c r="F212" s="10"/>
      <c r="G212" s="10"/>
      <c r="I212" s="40" t="s">
        <v>169</v>
      </c>
      <c r="J212" t="s">
        <v>792</v>
      </c>
    </row>
    <row r="213" spans="1:10" ht="30" hidden="1" x14ac:dyDescent="0.25">
      <c r="A213" t="s">
        <v>145</v>
      </c>
      <c r="B213" s="16" t="str">
        <f>IF(A213&lt;&gt;"",LEFT(A213,SEARCH("-",A213)-1),"")</f>
        <v>DOM</v>
      </c>
      <c r="C213" s="10">
        <v>43356</v>
      </c>
      <c r="D213" s="10">
        <v>43412</v>
      </c>
      <c r="E213" s="10"/>
      <c r="F213" s="10"/>
      <c r="G213" s="10"/>
      <c r="I213" s="40" t="s">
        <v>170</v>
      </c>
      <c r="J213" t="s">
        <v>792</v>
      </c>
    </row>
    <row r="214" spans="1:10" ht="45" hidden="1" x14ac:dyDescent="0.25">
      <c r="A214" t="s">
        <v>146</v>
      </c>
      <c r="B214" s="16" t="str">
        <f>IF(A214&lt;&gt;"",LEFT(A214,SEARCH("-",A214)-1),"")</f>
        <v>DOM</v>
      </c>
      <c r="C214" s="10">
        <v>43356</v>
      </c>
      <c r="D214" s="10">
        <v>43412</v>
      </c>
      <c r="E214" s="10"/>
      <c r="F214" s="10"/>
      <c r="G214" s="10"/>
      <c r="I214" s="40" t="s">
        <v>171</v>
      </c>
      <c r="J214" t="s">
        <v>792</v>
      </c>
    </row>
    <row r="215" spans="1:10" ht="30" hidden="1" x14ac:dyDescent="0.25">
      <c r="A215" t="s">
        <v>147</v>
      </c>
      <c r="B215" s="16" t="str">
        <f>IF(A215&lt;&gt;"",LEFT(A215,SEARCH("-",A215)-1),"")</f>
        <v>DOM</v>
      </c>
      <c r="C215" s="10">
        <v>43356</v>
      </c>
      <c r="E215" s="10"/>
      <c r="F215" s="10"/>
      <c r="G215" s="10"/>
      <c r="I215" s="40" t="s">
        <v>172</v>
      </c>
      <c r="J215" t="s">
        <v>792</v>
      </c>
    </row>
    <row r="216" spans="1:10" ht="45" hidden="1" x14ac:dyDescent="0.25">
      <c r="A216" t="s">
        <v>148</v>
      </c>
      <c r="B216" s="16" t="str">
        <f>IF(A216&lt;&gt;"",LEFT(A216,SEARCH("-",A216)-1),"")</f>
        <v>DOM</v>
      </c>
      <c r="C216" s="10">
        <v>43356</v>
      </c>
      <c r="D216" s="10">
        <v>43412</v>
      </c>
      <c r="E216" s="10"/>
      <c r="F216" s="10"/>
      <c r="G216" s="10"/>
      <c r="I216" s="40" t="s">
        <v>173</v>
      </c>
      <c r="J216" t="s">
        <v>792</v>
      </c>
    </row>
    <row r="217" spans="1:10" ht="30" hidden="1" x14ac:dyDescent="0.25">
      <c r="A217" t="s">
        <v>149</v>
      </c>
      <c r="B217" s="16" t="str">
        <f>IF(A217&lt;&gt;"",LEFT(A217,SEARCH("-",A217)-1),"")</f>
        <v>DOM</v>
      </c>
      <c r="C217" s="10">
        <v>43516</v>
      </c>
      <c r="E217" s="10"/>
      <c r="F217" s="10"/>
      <c r="G217" s="10"/>
      <c r="I217" s="40" t="s">
        <v>174</v>
      </c>
      <c r="J217" t="s">
        <v>792</v>
      </c>
    </row>
    <row r="218" spans="1:10" ht="60" hidden="1" x14ac:dyDescent="0.25">
      <c r="A218" t="s">
        <v>150</v>
      </c>
      <c r="B218" s="16" t="str">
        <f>IF(A218&lt;&gt;"",LEFT(A218,SEARCH("-",A218)-1),"")</f>
        <v>DOM</v>
      </c>
      <c r="C218" s="10">
        <v>43356</v>
      </c>
      <c r="D218" s="10">
        <v>43412</v>
      </c>
      <c r="E218" s="10"/>
      <c r="F218" s="10"/>
      <c r="G218" s="10"/>
      <c r="I218" s="40" t="s">
        <v>175</v>
      </c>
      <c r="J218" t="s">
        <v>792</v>
      </c>
    </row>
    <row r="219" spans="1:10" ht="45" hidden="1" x14ac:dyDescent="0.25">
      <c r="A219" t="s">
        <v>151</v>
      </c>
      <c r="B219" s="16" t="str">
        <f>IF(A219&lt;&gt;"",LEFT(A219,SEARCH("-",A219)-1),"")</f>
        <v>DOM</v>
      </c>
      <c r="C219" s="10">
        <v>43433</v>
      </c>
      <c r="D219" s="10">
        <v>43482</v>
      </c>
      <c r="E219" s="10"/>
      <c r="F219" s="10"/>
      <c r="G219" s="10"/>
      <c r="I219" s="40" t="s">
        <v>466</v>
      </c>
      <c r="J219" t="s">
        <v>792</v>
      </c>
    </row>
    <row r="220" spans="1:10" ht="45" hidden="1" x14ac:dyDescent="0.25">
      <c r="A220" t="s">
        <v>152</v>
      </c>
      <c r="B220" s="16" t="str">
        <f>IF(A220&lt;&gt;"",LEFT(A220,SEARCH("-",A220)-1),"")</f>
        <v>DOM</v>
      </c>
      <c r="C220" s="10">
        <v>43384</v>
      </c>
      <c r="E220" s="10"/>
      <c r="F220" s="10"/>
      <c r="G220" s="10"/>
      <c r="I220" s="40" t="s">
        <v>176</v>
      </c>
      <c r="J220" t="s">
        <v>792</v>
      </c>
    </row>
    <row r="221" spans="1:10" ht="30" hidden="1" x14ac:dyDescent="0.25">
      <c r="A221" t="s">
        <v>153</v>
      </c>
      <c r="B221" s="16" t="str">
        <f>IF(A221&lt;&gt;"",LEFT(A221,SEARCH("-",A221)-1),"")</f>
        <v>DOM</v>
      </c>
      <c r="C221" s="10">
        <v>43384</v>
      </c>
      <c r="D221" s="10">
        <v>43475</v>
      </c>
      <c r="E221" s="10"/>
      <c r="F221" s="10"/>
      <c r="G221" s="10"/>
      <c r="I221" s="40" t="s">
        <v>177</v>
      </c>
      <c r="J221" t="s">
        <v>792</v>
      </c>
    </row>
    <row r="222" spans="1:10" ht="30" hidden="1" x14ac:dyDescent="0.25">
      <c r="A222" t="s">
        <v>154</v>
      </c>
      <c r="B222" s="16" t="str">
        <f>IF(A222&lt;&gt;"",LEFT(A222,SEARCH("-",A222)-1),"")</f>
        <v>DOM</v>
      </c>
      <c r="C222" s="10">
        <v>43384</v>
      </c>
      <c r="D222" s="10">
        <v>43447</v>
      </c>
      <c r="E222" s="10"/>
      <c r="F222" s="10"/>
      <c r="G222" s="10"/>
      <c r="I222" s="40" t="s">
        <v>178</v>
      </c>
      <c r="J222" t="s">
        <v>792</v>
      </c>
    </row>
    <row r="223" spans="1:10" ht="60" hidden="1" x14ac:dyDescent="0.25">
      <c r="A223" t="s">
        <v>155</v>
      </c>
      <c r="B223" s="16" t="str">
        <f>IF(A223&lt;&gt;"",LEFT(A223,SEARCH("-",A223)-1),"")</f>
        <v>DOM</v>
      </c>
      <c r="C223" s="10">
        <v>43447</v>
      </c>
      <c r="E223" s="10"/>
      <c r="F223" s="10"/>
      <c r="G223" s="10"/>
      <c r="I223" s="40" t="s">
        <v>179</v>
      </c>
      <c r="J223" t="s">
        <v>792</v>
      </c>
    </row>
    <row r="224" spans="1:10" ht="45" hidden="1" x14ac:dyDescent="0.25">
      <c r="A224" t="s">
        <v>156</v>
      </c>
      <c r="B224" s="16" t="str">
        <f>IF(A224&lt;&gt;"",LEFT(A224,SEARCH("-",A224)-1),"")</f>
        <v>DOM</v>
      </c>
      <c r="C224" s="10">
        <v>43447</v>
      </c>
      <c r="D224" s="10">
        <v>43531</v>
      </c>
      <c r="E224" s="10"/>
      <c r="F224" s="10"/>
      <c r="G224" s="10"/>
      <c r="I224" s="40" t="s">
        <v>181</v>
      </c>
      <c r="J224" t="s">
        <v>792</v>
      </c>
    </row>
    <row r="225" spans="1:10" ht="45" hidden="1" x14ac:dyDescent="0.25">
      <c r="A225" t="s">
        <v>157</v>
      </c>
      <c r="B225" s="16" t="str">
        <f>IF(A225&lt;&gt;"",LEFT(A225,SEARCH("-",A225)-1),"")</f>
        <v>DOM</v>
      </c>
      <c r="C225" s="10">
        <v>43447</v>
      </c>
      <c r="D225" s="10">
        <v>43503</v>
      </c>
      <c r="E225" s="10"/>
      <c r="F225" s="10"/>
      <c r="G225" s="10"/>
      <c r="I225" s="40" t="s">
        <v>182</v>
      </c>
      <c r="J225" t="s">
        <v>792</v>
      </c>
    </row>
    <row r="226" spans="1:10" ht="30" hidden="1" x14ac:dyDescent="0.25">
      <c r="A226" t="s">
        <v>158</v>
      </c>
      <c r="B226" s="16" t="str">
        <f>IF(A226&lt;&gt;"",LEFT(A226,SEARCH("-",A226)-1),"")</f>
        <v>DOM</v>
      </c>
      <c r="C226" s="10">
        <v>43475</v>
      </c>
      <c r="D226" s="10">
        <v>43531</v>
      </c>
      <c r="E226" s="10"/>
      <c r="F226" s="10"/>
      <c r="G226" s="10"/>
      <c r="I226" s="40" t="s">
        <v>183</v>
      </c>
      <c r="J226" t="s">
        <v>792</v>
      </c>
    </row>
    <row r="227" spans="1:10" ht="30" hidden="1" x14ac:dyDescent="0.25">
      <c r="A227" t="s">
        <v>159</v>
      </c>
      <c r="B227" s="16" t="str">
        <f>IF(A227&lt;&gt;"",LEFT(A227,SEARCH("-",A227)-1),"")</f>
        <v>DOM</v>
      </c>
      <c r="C227" s="10">
        <v>43482</v>
      </c>
      <c r="D227" s="10">
        <v>43516</v>
      </c>
      <c r="E227" s="10"/>
      <c r="F227" s="10"/>
      <c r="G227" s="10"/>
      <c r="I227" s="40" t="s">
        <v>184</v>
      </c>
      <c r="J227" t="s">
        <v>792</v>
      </c>
    </row>
    <row r="228" spans="1:10" ht="45" hidden="1" x14ac:dyDescent="0.25">
      <c r="A228" t="s">
        <v>218</v>
      </c>
      <c r="B228" s="16" t="str">
        <f>IF(A228&lt;&gt;"",LEFT(A228,SEARCH("-",A228)-1),"")</f>
        <v>DOM</v>
      </c>
      <c r="C228" s="10">
        <v>43503</v>
      </c>
      <c r="E228" s="10"/>
      <c r="F228" s="10"/>
      <c r="G228" s="10"/>
      <c r="I228" s="40" t="s">
        <v>453</v>
      </c>
      <c r="J228" t="s">
        <v>792</v>
      </c>
    </row>
    <row r="229" spans="1:10" ht="45" hidden="1" x14ac:dyDescent="0.25">
      <c r="A229" t="s">
        <v>219</v>
      </c>
      <c r="B229" s="16" t="str">
        <f>IF(A229&lt;&gt;"",LEFT(A229,SEARCH("-",A229)-1),"")</f>
        <v>DOM</v>
      </c>
      <c r="C229" s="10">
        <v>43503</v>
      </c>
      <c r="E229" s="10"/>
      <c r="F229" s="10"/>
      <c r="G229" s="10"/>
      <c r="I229" s="40" t="s">
        <v>454</v>
      </c>
      <c r="J229" t="s">
        <v>792</v>
      </c>
    </row>
    <row r="230" spans="1:10" ht="45" hidden="1" x14ac:dyDescent="0.25">
      <c r="A230" t="s">
        <v>220</v>
      </c>
      <c r="B230" s="16" t="str">
        <f>IF(A230&lt;&gt;"",LEFT(A230,SEARCH("-",A230)-1),"")</f>
        <v>DOM</v>
      </c>
      <c r="C230" s="10">
        <v>43503</v>
      </c>
      <c r="E230" s="10"/>
      <c r="F230" s="10"/>
      <c r="G230" s="10"/>
      <c r="I230" s="40" t="s">
        <v>455</v>
      </c>
      <c r="J230" t="s">
        <v>792</v>
      </c>
    </row>
    <row r="231" spans="1:10" ht="45" hidden="1" x14ac:dyDescent="0.25">
      <c r="A231" t="s">
        <v>221</v>
      </c>
      <c r="B231" s="16" t="str">
        <f>IF(A231&lt;&gt;"",LEFT(A231,SEARCH("-",A231)-1),"")</f>
        <v>DOM</v>
      </c>
      <c r="C231" s="10">
        <v>43503</v>
      </c>
      <c r="E231" s="10"/>
      <c r="F231" s="10"/>
      <c r="G231" s="10"/>
      <c r="I231" s="40" t="s">
        <v>456</v>
      </c>
      <c r="J231" t="s">
        <v>792</v>
      </c>
    </row>
    <row r="232" spans="1:10" ht="45" hidden="1" x14ac:dyDescent="0.25">
      <c r="A232" t="s">
        <v>222</v>
      </c>
      <c r="B232" s="16" t="str">
        <f>IF(A232&lt;&gt;"",LEFT(A232,SEARCH("-",A232)-1),"")</f>
        <v>DOM</v>
      </c>
      <c r="C232" s="10">
        <v>43503</v>
      </c>
      <c r="E232" s="10"/>
      <c r="F232" s="10"/>
      <c r="G232" s="10"/>
      <c r="I232" s="40" t="s">
        <v>457</v>
      </c>
      <c r="J232" t="s">
        <v>792</v>
      </c>
    </row>
    <row r="233" spans="1:10" ht="45" hidden="1" x14ac:dyDescent="0.25">
      <c r="A233" t="s">
        <v>223</v>
      </c>
      <c r="B233" s="16" t="str">
        <f>IF(A233&lt;&gt;"",LEFT(A233,SEARCH("-",A233)-1),"")</f>
        <v>DOM</v>
      </c>
      <c r="C233" s="10">
        <v>43503</v>
      </c>
      <c r="E233" s="10"/>
      <c r="F233" s="10"/>
      <c r="G233" s="10"/>
      <c r="I233" s="40" t="s">
        <v>458</v>
      </c>
      <c r="J233" t="s">
        <v>792</v>
      </c>
    </row>
    <row r="234" spans="1:10" ht="45" hidden="1" x14ac:dyDescent="0.25">
      <c r="A234" t="s">
        <v>285</v>
      </c>
      <c r="B234" s="16" t="str">
        <f>IF(A234&lt;&gt;"",LEFT(A234,SEARCH("-",A234)-1),"")</f>
        <v>DOM</v>
      </c>
      <c r="C234" s="10">
        <v>43503</v>
      </c>
      <c r="E234" s="10"/>
      <c r="F234" s="10"/>
      <c r="G234" s="10"/>
      <c r="I234" s="40" t="s">
        <v>459</v>
      </c>
      <c r="J234" t="s">
        <v>792</v>
      </c>
    </row>
    <row r="235" spans="1:10" ht="45" hidden="1" x14ac:dyDescent="0.25">
      <c r="A235" t="s">
        <v>431</v>
      </c>
      <c r="B235" s="16" t="str">
        <f>IF(A235&lt;&gt;"",LEFT(A235,SEARCH("-",A235)-1),"")</f>
        <v>DOM</v>
      </c>
      <c r="C235" s="10">
        <v>43516</v>
      </c>
      <c r="D235" s="10">
        <v>43552</v>
      </c>
      <c r="E235" s="10"/>
      <c r="F235" s="10"/>
      <c r="G235" s="10"/>
      <c r="I235" s="40" t="s">
        <v>460</v>
      </c>
      <c r="J235" t="s">
        <v>792</v>
      </c>
    </row>
    <row r="236" spans="1:10" ht="45" hidden="1" x14ac:dyDescent="0.25">
      <c r="A236" t="s">
        <v>448</v>
      </c>
      <c r="B236" s="16" t="str">
        <f>IF(A236&lt;&gt;"",LEFT(A236,SEARCH("-",A236)-1),"")</f>
        <v>DOM</v>
      </c>
      <c r="C236" s="10">
        <v>43531</v>
      </c>
      <c r="E236" s="10"/>
      <c r="F236" s="10"/>
      <c r="G236" s="10"/>
      <c r="I236" s="40" t="s">
        <v>461</v>
      </c>
      <c r="J236" t="s">
        <v>792</v>
      </c>
    </row>
    <row r="237" spans="1:10" ht="45" hidden="1" x14ac:dyDescent="0.25">
      <c r="A237" t="s">
        <v>449</v>
      </c>
      <c r="B237" s="16" t="str">
        <f>IF(A237&lt;&gt;"",LEFT(A237,SEARCH("-",A237)-1),"")</f>
        <v>DOM</v>
      </c>
      <c r="C237" s="10">
        <v>43531</v>
      </c>
      <c r="E237" s="10"/>
      <c r="F237" s="10"/>
      <c r="G237" s="10"/>
      <c r="I237" s="40" t="s">
        <v>462</v>
      </c>
      <c r="J237" t="s">
        <v>792</v>
      </c>
    </row>
    <row r="238" spans="1:10" ht="30" hidden="1" x14ac:dyDescent="0.25">
      <c r="A238" t="s">
        <v>450</v>
      </c>
      <c r="B238" s="16" t="str">
        <f>IF(A238&lt;&gt;"",LEFT(A238,SEARCH("-",A238)-1),"")</f>
        <v>DOM</v>
      </c>
      <c r="C238" s="10">
        <v>43516</v>
      </c>
      <c r="E238" s="10"/>
      <c r="F238" s="10"/>
      <c r="G238" s="10"/>
      <c r="I238" s="40" t="s">
        <v>463</v>
      </c>
      <c r="J238" t="s">
        <v>792</v>
      </c>
    </row>
    <row r="239" spans="1:10" ht="120" hidden="1" x14ac:dyDescent="0.25">
      <c r="A239" t="s">
        <v>451</v>
      </c>
      <c r="B239" s="16" t="str">
        <f>IF(A239&lt;&gt;"",LEFT(A239,SEARCH("-",A239)-1),"")</f>
        <v>DOM</v>
      </c>
      <c r="C239" s="10">
        <v>43531</v>
      </c>
      <c r="E239" s="10"/>
      <c r="F239" s="10"/>
      <c r="G239" s="10"/>
      <c r="I239" s="40" t="s">
        <v>464</v>
      </c>
      <c r="J239" t="s">
        <v>792</v>
      </c>
    </row>
    <row r="240" spans="1:10" ht="165" hidden="1" x14ac:dyDescent="0.25">
      <c r="A240" t="s">
        <v>452</v>
      </c>
      <c r="B240" s="16" t="str">
        <f>IF(A240&lt;&gt;"",LEFT(A240,SEARCH("-",A240)-1),"")</f>
        <v>DOM</v>
      </c>
      <c r="C240" s="10">
        <v>43531</v>
      </c>
      <c r="E240" s="10"/>
      <c r="F240" s="10"/>
      <c r="G240" s="10"/>
      <c r="I240" s="40" t="s">
        <v>465</v>
      </c>
      <c r="J240" t="s">
        <v>792</v>
      </c>
    </row>
    <row r="241" spans="1:10" ht="45" hidden="1" x14ac:dyDescent="0.25">
      <c r="A241" t="s">
        <v>742</v>
      </c>
      <c r="B241" s="16" t="str">
        <f>IF(A241&lt;&gt;"",LEFT(A241,SEARCH("-",A241)-1),"")</f>
        <v>DOM</v>
      </c>
      <c r="C241" s="10">
        <v>43552</v>
      </c>
      <c r="E241" s="10"/>
      <c r="F241" s="10"/>
      <c r="G241" s="10"/>
      <c r="I241" s="40" t="s">
        <v>743</v>
      </c>
      <c r="J241" t="s">
        <v>792</v>
      </c>
    </row>
    <row r="242" spans="1:10" ht="30" x14ac:dyDescent="0.25">
      <c r="A242" t="s">
        <v>92</v>
      </c>
      <c r="B242" s="16" t="str">
        <f>IF(A242&lt;&gt;"",LEFT(A242,SEARCH("-",A242)-1),"")</f>
        <v>DPL</v>
      </c>
      <c r="C242" s="10">
        <v>43402</v>
      </c>
      <c r="D242" s="10">
        <v>43441</v>
      </c>
      <c r="E242" s="10"/>
      <c r="F242" s="10"/>
      <c r="G242" s="10"/>
      <c r="I242" s="40" t="s">
        <v>850</v>
      </c>
      <c r="J242" t="s">
        <v>793</v>
      </c>
    </row>
    <row r="243" spans="1:10" ht="30" x14ac:dyDescent="0.25">
      <c r="A243" t="s">
        <v>93</v>
      </c>
      <c r="B243" s="16" t="str">
        <f>IF(A243&lt;&gt;"",LEFT(A243,SEARCH("-",A243)-1),"")</f>
        <v>DPL</v>
      </c>
      <c r="C243" s="10">
        <v>43402</v>
      </c>
      <c r="D243" s="10">
        <v>43518</v>
      </c>
      <c r="E243" s="10"/>
      <c r="F243" s="10"/>
      <c r="G243" s="10"/>
      <c r="I243" s="40" t="s">
        <v>801</v>
      </c>
      <c r="J243" t="s">
        <v>793</v>
      </c>
    </row>
    <row r="244" spans="1:10" ht="30" x14ac:dyDescent="0.25">
      <c r="A244" t="s">
        <v>94</v>
      </c>
      <c r="B244" s="16" t="str">
        <f>IF(A244&lt;&gt;"",LEFT(A244,SEARCH("-",A244)-1),"")</f>
        <v>DPL</v>
      </c>
      <c r="C244" s="10">
        <v>43402</v>
      </c>
      <c r="D244" s="10">
        <v>43441</v>
      </c>
      <c r="E244" s="10"/>
      <c r="F244" s="10"/>
      <c r="G244" s="10"/>
      <c r="I244" s="40" t="s">
        <v>775</v>
      </c>
      <c r="J244" t="s">
        <v>793</v>
      </c>
    </row>
    <row r="245" spans="1:10" x14ac:dyDescent="0.25">
      <c r="A245" t="s">
        <v>95</v>
      </c>
      <c r="B245" s="16" t="str">
        <f>IF(A245&lt;&gt;"",LEFT(A245,SEARCH("-",A245)-1),"")</f>
        <v>DPL</v>
      </c>
      <c r="C245" s="10">
        <v>43402</v>
      </c>
      <c r="D245" s="10">
        <v>43490</v>
      </c>
      <c r="E245" s="10"/>
      <c r="F245" s="10"/>
      <c r="G245" s="10"/>
      <c r="I245" s="40" t="s">
        <v>851</v>
      </c>
      <c r="J245" t="s">
        <v>793</v>
      </c>
    </row>
    <row r="246" spans="1:10" x14ac:dyDescent="0.25">
      <c r="A246" t="s">
        <v>96</v>
      </c>
      <c r="B246" s="16" t="str">
        <f>IF(A246&lt;&gt;"",LEFT(A246,SEARCH("-",A246)-1),"")</f>
        <v>DPL</v>
      </c>
      <c r="C246" s="10">
        <v>43402</v>
      </c>
      <c r="D246" s="10">
        <v>43490</v>
      </c>
      <c r="E246" s="10"/>
      <c r="F246" s="10"/>
      <c r="G246" s="10"/>
      <c r="I246" s="40" t="s">
        <v>852</v>
      </c>
      <c r="J246" t="s">
        <v>793</v>
      </c>
    </row>
    <row r="247" spans="1:10" ht="90" hidden="1" x14ac:dyDescent="0.25">
      <c r="A247" t="s">
        <v>438</v>
      </c>
      <c r="B247" s="16" t="str">
        <f>IF(A247&lt;&gt;"",LEFT(A247,SEARCH("-",A247)-1),"")</f>
        <v>DUQ</v>
      </c>
      <c r="C247" s="10">
        <v>43516</v>
      </c>
      <c r="E247" s="10"/>
      <c r="F247" s="10"/>
      <c r="G247" s="10"/>
      <c r="I247" s="40" t="s">
        <v>766</v>
      </c>
      <c r="J247" t="s">
        <v>791</v>
      </c>
    </row>
    <row r="248" spans="1:10" ht="120" hidden="1" x14ac:dyDescent="0.25">
      <c r="A248" s="60" t="s">
        <v>278</v>
      </c>
      <c r="B248" s="16" t="str">
        <f>IF(A248&lt;&gt;"",LEFT(A248,SEARCH("-",A248)-1),"")</f>
        <v>EKPC</v>
      </c>
      <c r="C248" s="10">
        <v>43516</v>
      </c>
      <c r="D248" s="10">
        <v>43549</v>
      </c>
      <c r="E248" s="10"/>
      <c r="F248" s="10"/>
      <c r="G248" s="10"/>
      <c r="I248" s="40" t="s">
        <v>767</v>
      </c>
      <c r="J248" t="s">
        <v>791</v>
      </c>
    </row>
    <row r="249" spans="1:10" ht="60" hidden="1" x14ac:dyDescent="0.25">
      <c r="A249" s="60" t="s">
        <v>279</v>
      </c>
      <c r="B249" s="16" t="str">
        <f>IF(A249&lt;&gt;"",LEFT(A249,SEARCH("-",A249)-1),"")</f>
        <v>EKPC</v>
      </c>
      <c r="C249" s="10">
        <v>43516</v>
      </c>
      <c r="D249" s="10">
        <v>43549</v>
      </c>
      <c r="E249" s="10"/>
      <c r="F249" s="10"/>
      <c r="G249" s="10"/>
      <c r="I249" s="40" t="s">
        <v>768</v>
      </c>
      <c r="J249" t="s">
        <v>791</v>
      </c>
    </row>
    <row r="250" spans="1:10" ht="75" hidden="1" x14ac:dyDescent="0.25">
      <c r="A250" s="60" t="s">
        <v>280</v>
      </c>
      <c r="B250" s="16" t="str">
        <f>IF(A250&lt;&gt;"",LEFT(A250,SEARCH("-",A250)-1),"")</f>
        <v>EKPC</v>
      </c>
      <c r="C250" s="10">
        <v>43516</v>
      </c>
      <c r="D250" s="10">
        <v>43549</v>
      </c>
      <c r="E250" s="10"/>
      <c r="F250" s="10"/>
      <c r="G250" s="10"/>
      <c r="I250" s="40" t="s">
        <v>854</v>
      </c>
      <c r="J250" t="s">
        <v>791</v>
      </c>
    </row>
    <row r="251" spans="1:10" ht="300" hidden="1" x14ac:dyDescent="0.25">
      <c r="A251" s="60" t="s">
        <v>281</v>
      </c>
      <c r="B251" s="16" t="str">
        <f>IF(A251&lt;&gt;"",LEFT(A251,SEARCH("-",A251)-1),"")</f>
        <v>EKPC</v>
      </c>
      <c r="C251" s="10">
        <v>43516</v>
      </c>
      <c r="D251" s="10">
        <v>43549</v>
      </c>
      <c r="E251" s="10"/>
      <c r="F251" s="10"/>
      <c r="G251" s="10"/>
      <c r="I251" s="40" t="s">
        <v>853</v>
      </c>
      <c r="J251" t="s">
        <v>791</v>
      </c>
    </row>
    <row r="252" spans="1:10" ht="60" hidden="1" x14ac:dyDescent="0.25">
      <c r="A252" s="60" t="s">
        <v>282</v>
      </c>
      <c r="B252" s="16" t="str">
        <f>IF(A252&lt;&gt;"",LEFT(A252,SEARCH("-",A252)-1),"")</f>
        <v>EKPC</v>
      </c>
      <c r="C252" s="10">
        <v>43516</v>
      </c>
      <c r="D252" s="10">
        <v>43549</v>
      </c>
      <c r="E252" s="10"/>
      <c r="F252" s="10"/>
      <c r="G252" s="10"/>
      <c r="I252" s="40" t="s">
        <v>855</v>
      </c>
      <c r="J252" t="s">
        <v>791</v>
      </c>
    </row>
    <row r="253" spans="1:10" ht="45" hidden="1" x14ac:dyDescent="0.25">
      <c r="A253" s="60" t="s">
        <v>283</v>
      </c>
      <c r="B253" s="16" t="str">
        <f>IF(A253&lt;&gt;"",LEFT(A253,SEARCH("-",A253)-1),"")</f>
        <v>EKPC</v>
      </c>
      <c r="C253" s="10">
        <v>43516</v>
      </c>
      <c r="D253" s="10">
        <v>43549</v>
      </c>
      <c r="E253" s="10"/>
      <c r="F253" s="10"/>
      <c r="G253" s="10"/>
      <c r="I253" s="40" t="s">
        <v>856</v>
      </c>
      <c r="J253" t="s">
        <v>791</v>
      </c>
    </row>
    <row r="254" spans="1:10" ht="45" hidden="1" x14ac:dyDescent="0.25">
      <c r="A254" t="s">
        <v>284</v>
      </c>
      <c r="B254" s="16" t="str">
        <f>IF(A254&lt;&gt;"",LEFT(A254,SEARCH("-",A254)-1),"")</f>
        <v>EKPC</v>
      </c>
      <c r="C254" s="10">
        <v>43516</v>
      </c>
      <c r="E254" s="10"/>
      <c r="F254" s="10"/>
      <c r="G254" s="10"/>
      <c r="I254" s="40" t="s">
        <v>769</v>
      </c>
      <c r="J254" t="s">
        <v>791</v>
      </c>
    </row>
    <row r="255" spans="1:10" ht="60" x14ac:dyDescent="0.25">
      <c r="A255" t="s">
        <v>7</v>
      </c>
      <c r="B255" s="16" t="str">
        <f>IF(A255&lt;&gt;"",LEFT(A255,SEARCH("-",A255)-1),"")</f>
        <v>JCPL</v>
      </c>
      <c r="C255" s="10">
        <v>43364</v>
      </c>
      <c r="D255" s="10">
        <v>43432</v>
      </c>
      <c r="E255" s="10"/>
      <c r="F255" s="10"/>
      <c r="G255" s="10"/>
      <c r="I255" s="40" t="s">
        <v>776</v>
      </c>
      <c r="J255" t="s">
        <v>793</v>
      </c>
    </row>
    <row r="256" spans="1:10" ht="75" x14ac:dyDescent="0.25">
      <c r="A256" t="s">
        <v>8</v>
      </c>
      <c r="B256" s="16" t="str">
        <f>IF(A256&lt;&gt;"",LEFT(A256,SEARCH("-",A256)-1),"")</f>
        <v>JCPL</v>
      </c>
      <c r="C256" s="10">
        <v>43364</v>
      </c>
      <c r="D256" s="10">
        <v>43432</v>
      </c>
      <c r="E256" s="10"/>
      <c r="F256" s="10"/>
      <c r="G256" s="10"/>
      <c r="I256" s="40" t="s">
        <v>777</v>
      </c>
      <c r="J256" t="s">
        <v>793</v>
      </c>
    </row>
    <row r="257" spans="1:10" ht="45" x14ac:dyDescent="0.25">
      <c r="A257" t="s">
        <v>9</v>
      </c>
      <c r="B257" s="16" t="str">
        <f>IF(A257&lt;&gt;"",LEFT(A257,SEARCH("-",A257)-1),"")</f>
        <v>JCPL</v>
      </c>
      <c r="C257" s="10">
        <v>43364</v>
      </c>
      <c r="D257" s="10">
        <v>43432</v>
      </c>
      <c r="E257" s="10"/>
      <c r="F257" s="10"/>
      <c r="G257" s="10"/>
      <c r="I257" s="40" t="s">
        <v>778</v>
      </c>
      <c r="J257" t="s">
        <v>793</v>
      </c>
    </row>
    <row r="258" spans="1:10" ht="60" x14ac:dyDescent="0.25">
      <c r="A258" t="s">
        <v>10</v>
      </c>
      <c r="B258" s="16" t="str">
        <f>IF(A258&lt;&gt;"",LEFT(A258,SEARCH("-",A258)-1),"")</f>
        <v>JCPL</v>
      </c>
      <c r="C258" s="10">
        <v>43364</v>
      </c>
      <c r="D258" s="10">
        <v>43432</v>
      </c>
      <c r="E258" s="10"/>
      <c r="F258" s="10"/>
      <c r="G258" s="10"/>
      <c r="I258" s="40" t="s">
        <v>779</v>
      </c>
      <c r="J258" t="s">
        <v>793</v>
      </c>
    </row>
    <row r="259" spans="1:10" ht="30" x14ac:dyDescent="0.25">
      <c r="A259" t="s">
        <v>11</v>
      </c>
      <c r="B259" s="16" t="str">
        <f>IF(A259&lt;&gt;"",LEFT(A259,SEARCH("-",A259)-1),"")</f>
        <v>JCPL</v>
      </c>
      <c r="C259" s="10">
        <v>43364</v>
      </c>
      <c r="D259" s="10">
        <v>43432</v>
      </c>
      <c r="E259" s="10"/>
      <c r="F259" s="10"/>
      <c r="G259" s="10"/>
      <c r="I259" s="40" t="s">
        <v>780</v>
      </c>
      <c r="J259" t="s">
        <v>793</v>
      </c>
    </row>
    <row r="260" spans="1:10" ht="30" x14ac:dyDescent="0.25">
      <c r="A260" t="s">
        <v>12</v>
      </c>
      <c r="B260" s="16" t="str">
        <f>IF(A260&lt;&gt;"",LEFT(A260,SEARCH("-",A260)-1),"")</f>
        <v>ME</v>
      </c>
      <c r="C260" s="10">
        <v>43364</v>
      </c>
      <c r="D260" s="10">
        <v>43402</v>
      </c>
      <c r="E260" s="10"/>
      <c r="F260" s="10">
        <v>43497</v>
      </c>
      <c r="G260" s="10" t="s">
        <v>33</v>
      </c>
      <c r="I260" s="40" t="s">
        <v>613</v>
      </c>
      <c r="J260" t="s">
        <v>793</v>
      </c>
    </row>
    <row r="261" spans="1:10" ht="60" x14ac:dyDescent="0.25">
      <c r="A261" t="s">
        <v>13</v>
      </c>
      <c r="B261" s="16" t="str">
        <f>IF(A261&lt;&gt;"",LEFT(A261,SEARCH("-",A261)-1),"")</f>
        <v>ME</v>
      </c>
      <c r="C261" s="10">
        <v>43364</v>
      </c>
      <c r="D261" s="10">
        <v>43402</v>
      </c>
      <c r="E261" s="10"/>
      <c r="F261" s="10">
        <v>43497</v>
      </c>
      <c r="G261" s="10" t="s">
        <v>34</v>
      </c>
      <c r="I261" s="40" t="s">
        <v>612</v>
      </c>
      <c r="J261" t="s">
        <v>793</v>
      </c>
    </row>
    <row r="262" spans="1:10" ht="60" x14ac:dyDescent="0.25">
      <c r="A262" t="s">
        <v>14</v>
      </c>
      <c r="B262" s="16" t="str">
        <f>IF(A262&lt;&gt;"",LEFT(A262,SEARCH("-",A262)-1),"")</f>
        <v>ME</v>
      </c>
      <c r="C262" s="10">
        <v>43364</v>
      </c>
      <c r="D262" s="10">
        <v>43432</v>
      </c>
      <c r="E262" s="10"/>
      <c r="F262" s="10"/>
      <c r="G262" s="10"/>
      <c r="I262" s="40" t="s">
        <v>611</v>
      </c>
      <c r="J262" t="s">
        <v>793</v>
      </c>
    </row>
    <row r="263" spans="1:10" ht="60" x14ac:dyDescent="0.25">
      <c r="A263" t="s">
        <v>15</v>
      </c>
      <c r="B263" s="16" t="str">
        <f>IF(A263&lt;&gt;"",LEFT(A263,SEARCH("-",A263)-1),"")</f>
        <v>ME</v>
      </c>
      <c r="C263" s="10">
        <v>43364</v>
      </c>
      <c r="D263" s="10">
        <v>43432</v>
      </c>
      <c r="E263" s="10"/>
      <c r="F263" s="10"/>
      <c r="G263" s="10"/>
      <c r="I263" s="40" t="s">
        <v>610</v>
      </c>
      <c r="J263" t="s">
        <v>793</v>
      </c>
    </row>
    <row r="264" spans="1:10" ht="75" x14ac:dyDescent="0.25">
      <c r="A264" t="s">
        <v>16</v>
      </c>
      <c r="B264" s="16" t="str">
        <f>IF(A264&lt;&gt;"",LEFT(A264,SEARCH("-",A264)-1),"")</f>
        <v>ME</v>
      </c>
      <c r="C264" s="10">
        <v>43364</v>
      </c>
      <c r="D264" s="10">
        <v>43432</v>
      </c>
      <c r="E264" s="10"/>
      <c r="F264" s="10"/>
      <c r="G264" s="10"/>
      <c r="I264" s="40" t="s">
        <v>609</v>
      </c>
      <c r="J264" t="s">
        <v>793</v>
      </c>
    </row>
    <row r="265" spans="1:10" ht="60" x14ac:dyDescent="0.25">
      <c r="A265" t="s">
        <v>17</v>
      </c>
      <c r="B265" s="16" t="str">
        <f>IF(A265&lt;&gt;"",LEFT(A265,SEARCH("-",A265)-1),"")</f>
        <v>ME</v>
      </c>
      <c r="C265" s="10">
        <v>43364</v>
      </c>
      <c r="D265" s="10">
        <v>43402</v>
      </c>
      <c r="E265" s="10"/>
      <c r="F265" s="10">
        <v>43497</v>
      </c>
      <c r="G265" s="10" t="s">
        <v>35</v>
      </c>
      <c r="I265" s="40" t="s">
        <v>608</v>
      </c>
      <c r="J265" t="s">
        <v>793</v>
      </c>
    </row>
    <row r="266" spans="1:10" ht="45" x14ac:dyDescent="0.25">
      <c r="A266" t="s">
        <v>18</v>
      </c>
      <c r="B266" s="16" t="str">
        <f>IF(A266&lt;&gt;"",LEFT(A266,SEARCH("-",A266)-1),"")</f>
        <v>ME</v>
      </c>
      <c r="C266" s="10">
        <v>43364</v>
      </c>
      <c r="D266" s="10">
        <v>43402</v>
      </c>
      <c r="E266" s="10"/>
      <c r="F266" s="10">
        <v>43497</v>
      </c>
      <c r="G266" s="10" t="s">
        <v>36</v>
      </c>
      <c r="I266" s="40" t="s">
        <v>607</v>
      </c>
      <c r="J266" t="s">
        <v>793</v>
      </c>
    </row>
    <row r="267" spans="1:10" ht="45" x14ac:dyDescent="0.25">
      <c r="A267" t="s">
        <v>19</v>
      </c>
      <c r="B267" s="16" t="str">
        <f>IF(A267&lt;&gt;"",LEFT(A267,SEARCH("-",A267)-1),"")</f>
        <v>ME</v>
      </c>
      <c r="C267" s="10">
        <v>43364</v>
      </c>
      <c r="D267" s="10">
        <v>43402</v>
      </c>
      <c r="E267" s="10"/>
      <c r="F267" s="10">
        <v>43497</v>
      </c>
      <c r="G267" s="10" t="s">
        <v>37</v>
      </c>
      <c r="I267" s="40" t="s">
        <v>606</v>
      </c>
      <c r="J267" t="s">
        <v>793</v>
      </c>
    </row>
    <row r="268" spans="1:10" ht="45" x14ac:dyDescent="0.25">
      <c r="A268" t="s">
        <v>20</v>
      </c>
      <c r="B268" s="16" t="str">
        <f>IF(A268&lt;&gt;"",LEFT(A268,SEARCH("-",A268)-1),"")</f>
        <v>ME</v>
      </c>
      <c r="C268" s="10">
        <v>43364</v>
      </c>
      <c r="D268" s="10">
        <v>43402</v>
      </c>
      <c r="E268" s="10"/>
      <c r="F268" s="10">
        <v>43497</v>
      </c>
      <c r="G268" s="10" t="s">
        <v>38</v>
      </c>
      <c r="I268" s="40" t="s">
        <v>605</v>
      </c>
      <c r="J268" t="s">
        <v>793</v>
      </c>
    </row>
    <row r="269" spans="1:10" ht="45" x14ac:dyDescent="0.25">
      <c r="A269" t="s">
        <v>21</v>
      </c>
      <c r="B269" s="16" t="str">
        <f>IF(A269&lt;&gt;"",LEFT(A269,SEARCH("-",A269)-1),"")</f>
        <v>ME</v>
      </c>
      <c r="C269" s="10">
        <v>43364</v>
      </c>
      <c r="D269" s="10">
        <v>43402</v>
      </c>
      <c r="E269" s="10"/>
      <c r="F269" s="10">
        <v>43497</v>
      </c>
      <c r="G269" s="10" t="s">
        <v>39</v>
      </c>
      <c r="I269" s="40" t="s">
        <v>604</v>
      </c>
      <c r="J269" t="s">
        <v>793</v>
      </c>
    </row>
    <row r="270" spans="1:10" ht="45" x14ac:dyDescent="0.25">
      <c r="A270" t="s">
        <v>22</v>
      </c>
      <c r="B270" s="16" t="str">
        <f>IF(A270&lt;&gt;"",LEFT(A270,SEARCH("-",A270)-1),"")</f>
        <v>ME</v>
      </c>
      <c r="C270" s="10">
        <v>43364</v>
      </c>
      <c r="D270" s="10">
        <v>43402</v>
      </c>
      <c r="E270" s="10"/>
      <c r="F270" s="10">
        <v>43497</v>
      </c>
      <c r="G270" s="10" t="s">
        <v>40</v>
      </c>
      <c r="I270" s="40" t="s">
        <v>603</v>
      </c>
      <c r="J270" t="s">
        <v>793</v>
      </c>
    </row>
    <row r="271" spans="1:10" ht="45" x14ac:dyDescent="0.25">
      <c r="A271" t="s">
        <v>23</v>
      </c>
      <c r="B271" s="16" t="str">
        <f>IF(A271&lt;&gt;"",LEFT(A271,SEARCH("-",A271)-1),"")</f>
        <v>ME</v>
      </c>
      <c r="C271" s="10">
        <v>43364</v>
      </c>
      <c r="D271" s="10">
        <v>43432</v>
      </c>
      <c r="E271" s="10"/>
      <c r="F271" s="10"/>
      <c r="G271" s="10"/>
      <c r="I271" s="40" t="s">
        <v>659</v>
      </c>
      <c r="J271" t="s">
        <v>793</v>
      </c>
    </row>
    <row r="272" spans="1:10" s="37" customFormat="1" ht="30" x14ac:dyDescent="0.25">
      <c r="A272" t="s">
        <v>41</v>
      </c>
      <c r="B272" s="16" t="str">
        <f>IF(A272&lt;&gt;"",LEFT(A272,SEARCH("-",A272)-1),"")</f>
        <v>ME</v>
      </c>
      <c r="C272" s="10">
        <v>43402</v>
      </c>
      <c r="D272" s="10">
        <v>43432</v>
      </c>
      <c r="E272" s="10"/>
      <c r="F272" s="10"/>
      <c r="G272" s="10"/>
      <c r="H272" s="10"/>
      <c r="I272" s="40" t="s">
        <v>781</v>
      </c>
      <c r="J272" t="s">
        <v>793</v>
      </c>
    </row>
    <row r="273" spans="1:10" s="37" customFormat="1" ht="45" x14ac:dyDescent="0.25">
      <c r="A273" t="s">
        <v>42</v>
      </c>
      <c r="B273" s="16" t="str">
        <f>IF(A273&lt;&gt;"",LEFT(A273,SEARCH("-",A273)-1),"")</f>
        <v>ME</v>
      </c>
      <c r="C273" s="10">
        <v>43402</v>
      </c>
      <c r="D273" s="10">
        <v>43432</v>
      </c>
      <c r="E273" s="10"/>
      <c r="F273" s="10"/>
      <c r="G273" s="10"/>
      <c r="H273" s="10"/>
      <c r="I273" s="40" t="s">
        <v>857</v>
      </c>
      <c r="J273" t="s">
        <v>793</v>
      </c>
    </row>
    <row r="274" spans="1:10" s="37" customFormat="1" ht="45" x14ac:dyDescent="0.25">
      <c r="A274" t="s">
        <v>43</v>
      </c>
      <c r="B274" s="16" t="str">
        <f>IF(A274&lt;&gt;"",LEFT(A274,SEARCH("-",A274)-1),"")</f>
        <v>ME</v>
      </c>
      <c r="C274" s="10">
        <v>43402</v>
      </c>
      <c r="D274" s="10">
        <v>43432</v>
      </c>
      <c r="E274" s="10"/>
      <c r="F274" s="10"/>
      <c r="G274" s="10"/>
      <c r="H274" s="10"/>
      <c r="I274" s="40" t="s">
        <v>858</v>
      </c>
      <c r="J274" t="s">
        <v>793</v>
      </c>
    </row>
    <row r="275" spans="1:10" ht="45" x14ac:dyDescent="0.25">
      <c r="A275" t="s">
        <v>44</v>
      </c>
      <c r="B275" s="16" t="str">
        <f>IF(A275&lt;&gt;"",LEFT(A275,SEARCH("-",A275)-1),"")</f>
        <v>ME</v>
      </c>
      <c r="C275" s="10">
        <v>43402</v>
      </c>
      <c r="D275" s="10">
        <v>43432</v>
      </c>
      <c r="E275" s="10"/>
      <c r="F275" s="10"/>
      <c r="G275" s="10"/>
      <c r="I275" s="40" t="s">
        <v>859</v>
      </c>
      <c r="J275" t="s">
        <v>793</v>
      </c>
    </row>
    <row r="276" spans="1:10" ht="90" x14ac:dyDescent="0.25">
      <c r="A276" t="s">
        <v>45</v>
      </c>
      <c r="B276" s="16" t="str">
        <f>IF(A276&lt;&gt;"",LEFT(A276,SEARCH("-",A276)-1),"")</f>
        <v>ME</v>
      </c>
      <c r="C276" s="10">
        <v>43402</v>
      </c>
      <c r="D276" s="10">
        <v>43432</v>
      </c>
      <c r="E276" s="10"/>
      <c r="F276" s="10"/>
      <c r="G276" s="10"/>
      <c r="I276" s="40" t="s">
        <v>860</v>
      </c>
      <c r="J276" t="s">
        <v>793</v>
      </c>
    </row>
    <row r="277" spans="1:10" ht="45" x14ac:dyDescent="0.25">
      <c r="A277" t="s">
        <v>46</v>
      </c>
      <c r="B277" s="16" t="str">
        <f>IF(A277&lt;&gt;"",LEFT(A277,SEARCH("-",A277)-1),"")</f>
        <v>ME</v>
      </c>
      <c r="C277" s="10">
        <v>43402</v>
      </c>
      <c r="D277" s="10">
        <v>43432</v>
      </c>
      <c r="E277" s="10"/>
      <c r="F277" s="10"/>
      <c r="G277" s="10"/>
      <c r="I277" s="40" t="s">
        <v>861</v>
      </c>
      <c r="J277" t="s">
        <v>793</v>
      </c>
    </row>
    <row r="278" spans="1:10" x14ac:dyDescent="0.25">
      <c r="A278" t="s">
        <v>47</v>
      </c>
      <c r="B278" s="16" t="str">
        <f>IF(A278&lt;&gt;"",LEFT(A278,SEARCH("-",A278)-1),"")</f>
        <v>ME</v>
      </c>
      <c r="C278" s="10">
        <v>43432</v>
      </c>
      <c r="D278" s="10">
        <v>43490</v>
      </c>
      <c r="E278" s="10"/>
      <c r="F278" s="10"/>
      <c r="G278" s="10"/>
      <c r="I278" s="40" t="s">
        <v>602</v>
      </c>
      <c r="J278" t="s">
        <v>793</v>
      </c>
    </row>
    <row r="279" spans="1:10" x14ac:dyDescent="0.25">
      <c r="A279" t="s">
        <v>30</v>
      </c>
      <c r="B279" s="16" t="str">
        <f>IF(A279&lt;&gt;"",LEFT(A279,SEARCH("-",A279)-1),"")</f>
        <v>ME</v>
      </c>
      <c r="C279" s="10">
        <v>43432</v>
      </c>
      <c r="D279" s="10">
        <v>43490</v>
      </c>
      <c r="E279" s="10"/>
      <c r="F279" s="10"/>
      <c r="G279" s="10"/>
      <c r="I279" s="40" t="s">
        <v>600</v>
      </c>
      <c r="J279" t="s">
        <v>793</v>
      </c>
    </row>
    <row r="280" spans="1:10" ht="75" x14ac:dyDescent="0.25">
      <c r="A280" t="s">
        <v>48</v>
      </c>
      <c r="B280" s="16" t="str">
        <f>IF(A280&lt;&gt;"",LEFT(A280,SEARCH("-",A280)-1),"")</f>
        <v>ME</v>
      </c>
      <c r="C280" s="10">
        <v>43432</v>
      </c>
      <c r="D280" s="10">
        <v>43490</v>
      </c>
      <c r="E280" s="10"/>
      <c r="F280" s="10"/>
      <c r="G280" s="10"/>
      <c r="I280" s="40" t="s">
        <v>598</v>
      </c>
      <c r="J280" t="s">
        <v>793</v>
      </c>
    </row>
    <row r="281" spans="1:10" x14ac:dyDescent="0.25">
      <c r="A281" t="s">
        <v>432</v>
      </c>
      <c r="B281" s="16" t="str">
        <f>IF(A281&lt;&gt;"",LEFT(A281,SEARCH("-",A281)-1),"")</f>
        <v>PE</v>
      </c>
      <c r="C281" s="10">
        <v>43490</v>
      </c>
      <c r="D281" s="10">
        <v>43518</v>
      </c>
      <c r="E281" s="10"/>
      <c r="F281" s="10"/>
      <c r="G281" s="10"/>
      <c r="I281" s="40" t="s">
        <v>571</v>
      </c>
      <c r="J281" t="s">
        <v>793</v>
      </c>
    </row>
    <row r="282" spans="1:10" x14ac:dyDescent="0.25">
      <c r="A282" t="s">
        <v>435</v>
      </c>
      <c r="B282" s="16" t="str">
        <f>IF(A282&lt;&gt;"",LEFT(A282,SEARCH("-",A282)-1),"")</f>
        <v>PE</v>
      </c>
      <c r="C282" s="10">
        <v>43490</v>
      </c>
      <c r="E282" s="10"/>
      <c r="F282" s="10"/>
      <c r="G282" s="10"/>
      <c r="I282" s="40" t="s">
        <v>570</v>
      </c>
      <c r="J282" t="s">
        <v>793</v>
      </c>
    </row>
    <row r="283" spans="1:10" ht="60" x14ac:dyDescent="0.25">
      <c r="A283" t="s">
        <v>49</v>
      </c>
      <c r="B283" s="16" t="str">
        <f>IF(A283&lt;&gt;"",LEFT(A283,SEARCH("-",A283)-1),"")</f>
        <v>PN</v>
      </c>
      <c r="C283" s="10">
        <v>43364</v>
      </c>
      <c r="D283" s="10">
        <v>43402</v>
      </c>
      <c r="E283" s="10"/>
      <c r="F283" s="10">
        <v>43497</v>
      </c>
      <c r="G283" s="10" t="s">
        <v>50</v>
      </c>
      <c r="I283" s="40" t="s">
        <v>626</v>
      </c>
      <c r="J283" t="s">
        <v>793</v>
      </c>
    </row>
    <row r="284" spans="1:10" ht="60" x14ac:dyDescent="0.25">
      <c r="A284" t="s">
        <v>51</v>
      </c>
      <c r="B284" s="16" t="str">
        <f>IF(A284&lt;&gt;"",LEFT(A284,SEARCH("-",A284)-1),"")</f>
        <v>PN</v>
      </c>
      <c r="C284" s="10">
        <v>43364</v>
      </c>
      <c r="D284" s="10">
        <v>43402</v>
      </c>
      <c r="E284" s="10"/>
      <c r="F284" s="10">
        <v>43497</v>
      </c>
      <c r="G284" s="10" t="s">
        <v>52</v>
      </c>
      <c r="I284" s="40" t="s">
        <v>625</v>
      </c>
      <c r="J284" t="s">
        <v>793</v>
      </c>
    </row>
    <row r="285" spans="1:10" ht="45" x14ac:dyDescent="0.25">
      <c r="A285" t="s">
        <v>53</v>
      </c>
      <c r="B285" s="16" t="str">
        <f>IF(A285&lt;&gt;"",LEFT(A285,SEARCH("-",A285)-1),"")</f>
        <v>PN</v>
      </c>
      <c r="C285" s="10">
        <v>43364</v>
      </c>
      <c r="D285" s="10">
        <v>43402</v>
      </c>
      <c r="E285" s="10"/>
      <c r="F285" s="10">
        <v>43497</v>
      </c>
      <c r="G285" s="10" t="s">
        <v>54</v>
      </c>
      <c r="I285" s="40" t="s">
        <v>624</v>
      </c>
      <c r="J285" t="s">
        <v>793</v>
      </c>
    </row>
    <row r="286" spans="1:10" ht="60" x14ac:dyDescent="0.25">
      <c r="A286" t="s">
        <v>55</v>
      </c>
      <c r="B286" s="16" t="str">
        <f>IF(A286&lt;&gt;"",LEFT(A286,SEARCH("-",A286)-1),"")</f>
        <v>PN</v>
      </c>
      <c r="C286" s="10">
        <v>43364</v>
      </c>
      <c r="D286" s="10">
        <v>43402</v>
      </c>
      <c r="E286" s="10"/>
      <c r="F286" s="10">
        <v>43497</v>
      </c>
      <c r="G286" s="10" t="s">
        <v>56</v>
      </c>
      <c r="I286" s="40" t="s">
        <v>623</v>
      </c>
      <c r="J286" t="s">
        <v>793</v>
      </c>
    </row>
    <row r="287" spans="1:10" ht="60" x14ac:dyDescent="0.25">
      <c r="A287" t="s">
        <v>57</v>
      </c>
      <c r="B287" s="16" t="str">
        <f>IF(A287&lt;&gt;"",LEFT(A287,SEARCH("-",A287)-1),"")</f>
        <v>PN</v>
      </c>
      <c r="C287" s="10">
        <v>43364</v>
      </c>
      <c r="D287" s="10">
        <v>43402</v>
      </c>
      <c r="E287" s="10"/>
      <c r="F287" s="10">
        <v>43497</v>
      </c>
      <c r="G287" s="10" t="s">
        <v>58</v>
      </c>
      <c r="I287" s="40" t="s">
        <v>622</v>
      </c>
      <c r="J287" t="s">
        <v>793</v>
      </c>
    </row>
    <row r="288" spans="1:10" ht="60" x14ac:dyDescent="0.25">
      <c r="A288" t="s">
        <v>59</v>
      </c>
      <c r="B288" s="16" t="str">
        <f>IF(A288&lt;&gt;"",LEFT(A288,SEARCH("-",A288)-1),"")</f>
        <v>PN</v>
      </c>
      <c r="C288" s="10">
        <v>43364</v>
      </c>
      <c r="D288" s="10">
        <v>43402</v>
      </c>
      <c r="E288" s="10"/>
      <c r="F288" s="10">
        <v>43497</v>
      </c>
      <c r="G288" s="10" t="s">
        <v>60</v>
      </c>
      <c r="I288" s="40" t="s">
        <v>621</v>
      </c>
      <c r="J288" t="s">
        <v>793</v>
      </c>
    </row>
    <row r="289" spans="1:10" ht="75" x14ac:dyDescent="0.25">
      <c r="A289" t="s">
        <v>61</v>
      </c>
      <c r="B289" s="16" t="str">
        <f>IF(A289&lt;&gt;"",LEFT(A289,SEARCH("-",A289)-1),"")</f>
        <v>PN</v>
      </c>
      <c r="C289" s="10">
        <v>43364</v>
      </c>
      <c r="D289" s="10">
        <v>43402</v>
      </c>
      <c r="E289" s="10"/>
      <c r="F289" s="10">
        <v>43497</v>
      </c>
      <c r="G289" s="10" t="s">
        <v>62</v>
      </c>
      <c r="I289" s="40" t="s">
        <v>620</v>
      </c>
      <c r="J289" t="s">
        <v>793</v>
      </c>
    </row>
    <row r="290" spans="1:10" ht="105" x14ac:dyDescent="0.25">
      <c r="A290" t="s">
        <v>63</v>
      </c>
      <c r="B290" s="16" t="str">
        <f>IF(A290&lt;&gt;"",LEFT(A290,SEARCH("-",A290)-1),"")</f>
        <v>PN</v>
      </c>
      <c r="C290" s="10">
        <v>43364</v>
      </c>
      <c r="D290" s="10">
        <v>43402</v>
      </c>
      <c r="E290" s="10"/>
      <c r="F290" s="10">
        <v>43497</v>
      </c>
      <c r="G290" s="10" t="s">
        <v>64</v>
      </c>
      <c r="I290" s="40" t="s">
        <v>619</v>
      </c>
      <c r="J290" t="s">
        <v>793</v>
      </c>
    </row>
    <row r="291" spans="1:10" ht="45" x14ac:dyDescent="0.25">
      <c r="A291" t="s">
        <v>65</v>
      </c>
      <c r="B291" s="16" t="str">
        <f>IF(A291&lt;&gt;"",LEFT(A291,SEARCH("-",A291)-1),"")</f>
        <v>PN</v>
      </c>
      <c r="C291" s="10">
        <v>43364</v>
      </c>
      <c r="D291" s="10">
        <v>43402</v>
      </c>
      <c r="E291" s="10"/>
      <c r="F291" s="10">
        <v>43497</v>
      </c>
      <c r="G291" s="10" t="s">
        <v>66</v>
      </c>
      <c r="I291" s="40" t="s">
        <v>618</v>
      </c>
      <c r="J291" t="s">
        <v>793</v>
      </c>
    </row>
    <row r="292" spans="1:10" ht="30" x14ac:dyDescent="0.25">
      <c r="A292" t="s">
        <v>67</v>
      </c>
      <c r="B292" s="16" t="str">
        <f>IF(A292&lt;&gt;"",LEFT(A292,SEARCH("-",A292)-1),"")</f>
        <v>PN</v>
      </c>
      <c r="C292" s="10">
        <v>43364</v>
      </c>
      <c r="D292" s="10">
        <v>43402</v>
      </c>
      <c r="E292" s="10"/>
      <c r="F292" s="10">
        <v>43497</v>
      </c>
      <c r="G292" s="10" t="s">
        <v>68</v>
      </c>
      <c r="I292" s="40" t="s">
        <v>617</v>
      </c>
      <c r="J292" t="s">
        <v>793</v>
      </c>
    </row>
    <row r="293" spans="1:10" ht="90" x14ac:dyDescent="0.25">
      <c r="A293" t="s">
        <v>69</v>
      </c>
      <c r="B293" s="16" t="str">
        <f>IF(A293&lt;&gt;"",LEFT(A293,SEARCH("-",A293)-1),"")</f>
        <v>PN</v>
      </c>
      <c r="C293" s="10">
        <v>43364</v>
      </c>
      <c r="D293" s="10">
        <v>43402</v>
      </c>
      <c r="E293" s="10"/>
      <c r="F293" s="10">
        <v>43497</v>
      </c>
      <c r="G293" s="10" t="s">
        <v>70</v>
      </c>
      <c r="I293" s="40" t="s">
        <v>616</v>
      </c>
      <c r="J293" t="s">
        <v>793</v>
      </c>
    </row>
    <row r="294" spans="1:10" ht="30" x14ac:dyDescent="0.25">
      <c r="A294" t="s">
        <v>71</v>
      </c>
      <c r="B294" s="16" t="str">
        <f>IF(A294&lt;&gt;"",LEFT(A294,SEARCH("-",A294)-1),"")</f>
        <v>PN</v>
      </c>
      <c r="C294" s="10">
        <v>43364</v>
      </c>
      <c r="D294" s="10">
        <v>43402</v>
      </c>
      <c r="E294" s="10"/>
      <c r="F294" s="10">
        <v>43497</v>
      </c>
      <c r="G294" s="10" t="s">
        <v>72</v>
      </c>
      <c r="I294" s="40" t="s">
        <v>615</v>
      </c>
      <c r="J294" t="s">
        <v>793</v>
      </c>
    </row>
    <row r="295" spans="1:10" ht="45" x14ac:dyDescent="0.25">
      <c r="A295" t="s">
        <v>73</v>
      </c>
      <c r="B295" s="16" t="str">
        <f>IF(A295&lt;&gt;"",LEFT(A295,SEARCH("-",A295)-1),"")</f>
        <v>PN</v>
      </c>
      <c r="C295" s="10">
        <v>43364</v>
      </c>
      <c r="D295" s="10">
        <v>43402</v>
      </c>
      <c r="E295" s="10"/>
      <c r="F295" s="10">
        <v>43497</v>
      </c>
      <c r="G295" s="10" t="s">
        <v>74</v>
      </c>
      <c r="I295" s="40" t="s">
        <v>614</v>
      </c>
      <c r="J295" t="s">
        <v>793</v>
      </c>
    </row>
    <row r="296" spans="1:10" ht="90" x14ac:dyDescent="0.25">
      <c r="A296" t="s">
        <v>75</v>
      </c>
      <c r="B296" s="16" t="str">
        <f>IF(A296&lt;&gt;"",LEFT(A296,SEARCH("-",A296)-1),"")</f>
        <v>PN</v>
      </c>
      <c r="C296" s="10">
        <v>43402</v>
      </c>
      <c r="D296" s="10">
        <v>43432</v>
      </c>
      <c r="E296" s="10"/>
      <c r="F296" s="10"/>
      <c r="G296" s="10"/>
      <c r="I296" s="40" t="s">
        <v>862</v>
      </c>
      <c r="J296" t="s">
        <v>793</v>
      </c>
    </row>
    <row r="297" spans="1:10" ht="30" x14ac:dyDescent="0.25">
      <c r="A297" t="s">
        <v>76</v>
      </c>
      <c r="B297" s="16" t="str">
        <f>IF(A297&lt;&gt;"",LEFT(A297,SEARCH("-",A297)-1),"")</f>
        <v>PN</v>
      </c>
      <c r="C297" s="10">
        <v>43402</v>
      </c>
      <c r="D297" s="10">
        <v>43432</v>
      </c>
      <c r="E297" s="10"/>
      <c r="F297" s="10"/>
      <c r="G297" s="10"/>
      <c r="I297" s="40" t="s">
        <v>782</v>
      </c>
      <c r="J297" t="s">
        <v>793</v>
      </c>
    </row>
    <row r="298" spans="1:10" ht="30" x14ac:dyDescent="0.25">
      <c r="A298" t="s">
        <v>77</v>
      </c>
      <c r="B298" s="16" t="str">
        <f>IF(A298&lt;&gt;"",LEFT(A298,SEARCH("-",A298)-1),"")</f>
        <v>PN</v>
      </c>
      <c r="C298" s="10">
        <v>43402</v>
      </c>
      <c r="D298" s="10">
        <v>43432</v>
      </c>
      <c r="E298" s="10"/>
      <c r="F298" s="10"/>
      <c r="G298" s="10"/>
      <c r="I298" s="40" t="s">
        <v>783</v>
      </c>
      <c r="J298" t="s">
        <v>793</v>
      </c>
    </row>
    <row r="299" spans="1:10" ht="60" x14ac:dyDescent="0.25">
      <c r="A299" t="s">
        <v>78</v>
      </c>
      <c r="B299" s="16" t="str">
        <f>IF(A299&lt;&gt;"",LEFT(A299,SEARCH("-",A299)-1),"")</f>
        <v>PSEG</v>
      </c>
      <c r="C299" s="10">
        <v>43364</v>
      </c>
      <c r="D299" s="10">
        <v>43402</v>
      </c>
      <c r="E299" s="10"/>
      <c r="F299" s="10">
        <v>43448</v>
      </c>
      <c r="G299" s="10" t="s">
        <v>79</v>
      </c>
      <c r="I299" s="40" t="s">
        <v>784</v>
      </c>
      <c r="J299" t="s">
        <v>793</v>
      </c>
    </row>
    <row r="300" spans="1:10" ht="90" x14ac:dyDescent="0.25">
      <c r="A300" t="s">
        <v>80</v>
      </c>
      <c r="B300" s="16" t="str">
        <f>IF(A300&lt;&gt;"",LEFT(A300,SEARCH("-",A300)-1),"")</f>
        <v>PSEG</v>
      </c>
      <c r="C300" s="10">
        <v>43364</v>
      </c>
      <c r="D300" s="10">
        <v>43402</v>
      </c>
      <c r="E300" s="10"/>
      <c r="F300" s="10">
        <v>43448</v>
      </c>
      <c r="G300" s="10" t="s">
        <v>81</v>
      </c>
      <c r="I300" s="40" t="s">
        <v>785</v>
      </c>
      <c r="J300" t="s">
        <v>793</v>
      </c>
    </row>
    <row r="301" spans="1:10" ht="90" x14ac:dyDescent="0.25">
      <c r="A301" t="s">
        <v>82</v>
      </c>
      <c r="B301" s="16" t="str">
        <f>IF(A301&lt;&gt;"",LEFT(A301,SEARCH("-",A301)-1),"")</f>
        <v>PSEG</v>
      </c>
      <c r="C301" s="10">
        <v>43364</v>
      </c>
      <c r="D301" s="10">
        <v>43490</v>
      </c>
      <c r="E301" s="10"/>
      <c r="F301" s="10"/>
      <c r="G301" s="10"/>
      <c r="I301" s="40" t="s">
        <v>772</v>
      </c>
      <c r="J301" t="s">
        <v>793</v>
      </c>
    </row>
    <row r="302" spans="1:10" ht="75" x14ac:dyDescent="0.25">
      <c r="A302" t="s">
        <v>83</v>
      </c>
      <c r="B302" s="16" t="str">
        <f>IF(A302&lt;&gt;"",LEFT(A302,SEARCH("-",A302)-1),"")</f>
        <v>PSEG</v>
      </c>
      <c r="C302" s="10">
        <v>43402</v>
      </c>
      <c r="D302" s="10">
        <v>43432</v>
      </c>
      <c r="E302" s="10">
        <v>43538</v>
      </c>
      <c r="F302" s="10"/>
      <c r="G302" s="10" t="s">
        <v>436</v>
      </c>
      <c r="I302" s="40" t="s">
        <v>786</v>
      </c>
      <c r="J302" t="s">
        <v>793</v>
      </c>
    </row>
    <row r="303" spans="1:10" ht="135" x14ac:dyDescent="0.25">
      <c r="A303" t="s">
        <v>84</v>
      </c>
      <c r="B303" s="16" t="str">
        <f>IF(A303&lt;&gt;"",LEFT(A303,SEARCH("-",A303)-1),"")</f>
        <v>PSEG</v>
      </c>
      <c r="C303" s="10">
        <v>43402</v>
      </c>
      <c r="D303" s="10">
        <v>43432</v>
      </c>
      <c r="E303" s="10">
        <v>43538</v>
      </c>
      <c r="F303" s="10"/>
      <c r="G303" s="10" t="s">
        <v>437</v>
      </c>
      <c r="I303" s="40" t="s">
        <v>787</v>
      </c>
      <c r="J303" t="s">
        <v>793</v>
      </c>
    </row>
    <row r="304" spans="1:10" ht="60" x14ac:dyDescent="0.25">
      <c r="A304" t="s">
        <v>85</v>
      </c>
      <c r="B304" s="16" t="str">
        <f>IF(A304&lt;&gt;"",LEFT(A304,SEARCH("-",A304)-1),"")</f>
        <v>PSEG</v>
      </c>
      <c r="C304" s="10">
        <v>43432</v>
      </c>
      <c r="D304" s="10">
        <v>43490</v>
      </c>
      <c r="E304" s="10"/>
      <c r="F304" s="10"/>
      <c r="G304" s="10"/>
      <c r="I304" s="40" t="s">
        <v>773</v>
      </c>
      <c r="J304" t="s">
        <v>793</v>
      </c>
    </row>
    <row r="305" spans="1:10" ht="120" x14ac:dyDescent="0.25">
      <c r="A305" t="s">
        <v>86</v>
      </c>
      <c r="B305" s="16" t="str">
        <f>IF(A305&lt;&gt;"",LEFT(A305,SEARCH("-",A305)-1),"")</f>
        <v>PSEG</v>
      </c>
      <c r="C305" s="10">
        <v>43432</v>
      </c>
      <c r="D305" s="10">
        <v>43490</v>
      </c>
      <c r="E305" s="10"/>
      <c r="F305" s="10"/>
      <c r="G305" s="10"/>
      <c r="I305" s="40" t="s">
        <v>774</v>
      </c>
      <c r="J305" t="s">
        <v>793</v>
      </c>
    </row>
    <row r="306" spans="1:10" ht="45" x14ac:dyDescent="0.25">
      <c r="A306" t="s">
        <v>433</v>
      </c>
      <c r="B306" s="16" t="str">
        <f>IF(A306&lt;&gt;"",LEFT(A306,SEARCH("-",A306)-1),"")</f>
        <v>PSEG</v>
      </c>
      <c r="C306" s="10">
        <v>43490</v>
      </c>
      <c r="D306" s="10">
        <v>43518</v>
      </c>
      <c r="E306" s="10"/>
      <c r="F306" s="10"/>
      <c r="G306" s="10"/>
      <c r="I306" s="40" t="s">
        <v>528</v>
      </c>
      <c r="J306" t="s">
        <v>793</v>
      </c>
    </row>
  </sheetData>
  <mergeCells count="1">
    <mergeCell ref="C1:F1"/>
  </mergeCells>
  <conditionalFormatting sqref="B282:G299 D300:G305 C300:C306 A3:G281">
    <cfRule type="expression" dxfId="3" priority="24">
      <formula>NOT(ISBLANK($H3))</formula>
    </cfRule>
  </conditionalFormatting>
  <conditionalFormatting sqref="E10:E11">
    <cfRule type="expression" dxfId="2" priority="23">
      <formula>NOT(ISBLANK($H10))</formula>
    </cfRule>
  </conditionalFormatting>
  <conditionalFormatting sqref="B300:B305">
    <cfRule type="expression" dxfId="1" priority="22">
      <formula>NOT(ISBLANK($H300))</formula>
    </cfRule>
  </conditionalFormatting>
  <dataValidations count="2">
    <dataValidation type="date" allowBlank="1" showInputMessage="1" showErrorMessage="1" sqref="E3:F306">
      <formula1>43101</formula1>
      <formula2>47483</formula2>
    </dataValidation>
    <dataValidation type="list" allowBlank="1" showInputMessage="1" showErrorMessage="1" sqref="J3:J306">
      <formula1>PJM_Area</formula1>
    </dataValidation>
  </dataValidations>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1"/>
  <sheetViews>
    <sheetView workbookViewId="0">
      <selection activeCell="F7" sqref="F7:F9"/>
    </sheetView>
  </sheetViews>
  <sheetFormatPr defaultRowHeight="15" x14ac:dyDescent="0.25"/>
  <cols>
    <col min="2" max="2" width="11.42578125" customWidth="1"/>
    <col min="5" max="5" width="55" customWidth="1"/>
  </cols>
  <sheetData>
    <row r="2" spans="2:6" ht="26.25" x14ac:dyDescent="0.4">
      <c r="B2" s="22" t="s">
        <v>215</v>
      </c>
    </row>
    <row r="4" spans="2:6" x14ac:dyDescent="0.25">
      <c r="B4" t="s">
        <v>185</v>
      </c>
    </row>
    <row r="6" spans="2:6" x14ac:dyDescent="0.25">
      <c r="B6" s="2" t="s">
        <v>4</v>
      </c>
      <c r="C6" s="2" t="s">
        <v>134</v>
      </c>
      <c r="D6" s="2" t="s">
        <v>190</v>
      </c>
      <c r="E6" t="s">
        <v>186</v>
      </c>
      <c r="F6" s="2" t="s">
        <v>790</v>
      </c>
    </row>
    <row r="7" spans="2:6" x14ac:dyDescent="0.25">
      <c r="B7" s="12" t="s">
        <v>133</v>
      </c>
      <c r="C7" s="13" t="s">
        <v>100</v>
      </c>
      <c r="D7" s="18" t="s">
        <v>163</v>
      </c>
      <c r="E7" s="19" t="s">
        <v>191</v>
      </c>
      <c r="F7" s="41" t="s">
        <v>791</v>
      </c>
    </row>
    <row r="8" spans="2:6" x14ac:dyDescent="0.25">
      <c r="B8" s="12" t="s">
        <v>137</v>
      </c>
      <c r="C8" s="13" t="s">
        <v>101</v>
      </c>
      <c r="D8" s="18" t="s">
        <v>180</v>
      </c>
      <c r="E8" s="19" t="s">
        <v>187</v>
      </c>
      <c r="F8" s="41" t="s">
        <v>792</v>
      </c>
    </row>
    <row r="9" spans="2:6" x14ac:dyDescent="0.25">
      <c r="B9" s="12" t="s">
        <v>101</v>
      </c>
      <c r="C9" s="13" t="s">
        <v>135</v>
      </c>
      <c r="D9" s="17"/>
      <c r="E9" s="19" t="s">
        <v>192</v>
      </c>
      <c r="F9" s="41" t="s">
        <v>793</v>
      </c>
    </row>
    <row r="10" spans="2:6" x14ac:dyDescent="0.25">
      <c r="B10" s="12" t="s">
        <v>136</v>
      </c>
      <c r="E10" s="19" t="s">
        <v>161</v>
      </c>
    </row>
    <row r="11" spans="2:6" x14ac:dyDescent="0.25">
      <c r="B11" s="12"/>
      <c r="E11" s="19" t="s">
        <v>193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2:G46"/>
  <sheetViews>
    <sheetView topLeftCell="A27" workbookViewId="0">
      <selection activeCell="D53" sqref="D53"/>
    </sheetView>
  </sheetViews>
  <sheetFormatPr defaultRowHeight="15" x14ac:dyDescent="0.25"/>
  <cols>
    <col min="3" max="3" width="18" customWidth="1"/>
    <col min="4" max="4" width="48.28515625" customWidth="1"/>
    <col min="5" max="5" width="35.140625" customWidth="1"/>
    <col min="6" max="6" width="42.140625" customWidth="1"/>
    <col min="7" max="7" width="34.28515625" customWidth="1"/>
  </cols>
  <sheetData>
    <row r="22" spans="3:7" ht="78" customHeight="1" thickBot="1" x14ac:dyDescent="0.3">
      <c r="C22" s="36" t="s">
        <v>386</v>
      </c>
      <c r="D22" s="23" t="s">
        <v>287</v>
      </c>
      <c r="E22" s="24" t="s">
        <v>385</v>
      </c>
      <c r="F22" s="23" t="s">
        <v>288</v>
      </c>
      <c r="G22" s="25" t="s">
        <v>289</v>
      </c>
    </row>
    <row r="23" spans="3:7" ht="27" thickTop="1" thickBot="1" x14ac:dyDescent="0.3">
      <c r="C23" s="26" t="s">
        <v>361</v>
      </c>
      <c r="D23" s="27" t="s">
        <v>290</v>
      </c>
      <c r="E23" s="28" t="s">
        <v>291</v>
      </c>
      <c r="F23" s="28" t="s">
        <v>292</v>
      </c>
      <c r="G23" s="29" t="s">
        <v>293</v>
      </c>
    </row>
    <row r="24" spans="3:7" ht="27" thickTop="1" thickBot="1" x14ac:dyDescent="0.3">
      <c r="C24" s="26" t="s">
        <v>362</v>
      </c>
      <c r="D24" s="30" t="s">
        <v>294</v>
      </c>
      <c r="E24" s="31" t="s">
        <v>295</v>
      </c>
      <c r="F24" s="31" t="s">
        <v>296</v>
      </c>
      <c r="G24" s="32" t="s">
        <v>297</v>
      </c>
    </row>
    <row r="25" spans="3:7" ht="16.5" thickTop="1" thickBot="1" x14ac:dyDescent="0.3">
      <c r="C25" s="26" t="s">
        <v>363</v>
      </c>
      <c r="D25" s="30" t="s">
        <v>298</v>
      </c>
      <c r="E25" s="31" t="s">
        <v>299</v>
      </c>
      <c r="F25" s="31" t="s">
        <v>300</v>
      </c>
      <c r="G25" s="32" t="s">
        <v>301</v>
      </c>
    </row>
    <row r="26" spans="3:7" ht="27" thickTop="1" thickBot="1" x14ac:dyDescent="0.3">
      <c r="C26" s="26" t="s">
        <v>364</v>
      </c>
      <c r="D26" s="30" t="s">
        <v>302</v>
      </c>
      <c r="E26" s="31" t="s">
        <v>303</v>
      </c>
      <c r="F26" s="31" t="s">
        <v>304</v>
      </c>
      <c r="G26" s="32" t="s">
        <v>293</v>
      </c>
    </row>
    <row r="27" spans="3:7" ht="16.5" thickTop="1" thickBot="1" x14ac:dyDescent="0.3">
      <c r="C27" s="26" t="s">
        <v>365</v>
      </c>
      <c r="D27" s="30" t="s">
        <v>305</v>
      </c>
      <c r="E27" s="31" t="s">
        <v>306</v>
      </c>
      <c r="F27" s="31" t="s">
        <v>307</v>
      </c>
      <c r="G27" s="32" t="s">
        <v>308</v>
      </c>
    </row>
    <row r="28" spans="3:7" ht="27" thickTop="1" thickBot="1" x14ac:dyDescent="0.3">
      <c r="C28" s="26" t="s">
        <v>366</v>
      </c>
      <c r="D28" s="30" t="s">
        <v>309</v>
      </c>
      <c r="E28" s="31" t="s">
        <v>310</v>
      </c>
      <c r="F28" s="31" t="s">
        <v>311</v>
      </c>
      <c r="G28" s="32" t="s">
        <v>312</v>
      </c>
    </row>
    <row r="29" spans="3:7" ht="39.75" thickTop="1" thickBot="1" x14ac:dyDescent="0.3">
      <c r="C29" s="26" t="s">
        <v>367</v>
      </c>
      <c r="D29" s="30" t="s">
        <v>313</v>
      </c>
      <c r="E29" s="31" t="s">
        <v>314</v>
      </c>
      <c r="F29" s="31" t="s">
        <v>315</v>
      </c>
      <c r="G29" s="32" t="s">
        <v>316</v>
      </c>
    </row>
    <row r="30" spans="3:7" ht="16.5" thickTop="1" thickBot="1" x14ac:dyDescent="0.3">
      <c r="C30" s="26" t="s">
        <v>368</v>
      </c>
      <c r="D30" s="30" t="s">
        <v>317</v>
      </c>
      <c r="E30" s="31" t="s">
        <v>318</v>
      </c>
      <c r="F30" s="31" t="s">
        <v>319</v>
      </c>
      <c r="G30" s="32" t="s">
        <v>320</v>
      </c>
    </row>
    <row r="31" spans="3:7" ht="16.5" thickTop="1" thickBot="1" x14ac:dyDescent="0.3">
      <c r="C31" s="26" t="s">
        <v>369</v>
      </c>
      <c r="D31" s="30" t="s">
        <v>321</v>
      </c>
      <c r="E31" s="31" t="s">
        <v>322</v>
      </c>
      <c r="F31" s="31" t="s">
        <v>323</v>
      </c>
      <c r="G31" s="32" t="s">
        <v>301</v>
      </c>
    </row>
    <row r="32" spans="3:7" ht="16.5" thickTop="1" thickBot="1" x14ac:dyDescent="0.3">
      <c r="C32" s="26" t="s">
        <v>370</v>
      </c>
      <c r="D32" s="30" t="s">
        <v>324</v>
      </c>
      <c r="E32" s="31" t="s">
        <v>322</v>
      </c>
      <c r="F32" s="31" t="s">
        <v>323</v>
      </c>
      <c r="G32" s="32" t="s">
        <v>301</v>
      </c>
    </row>
    <row r="33" spans="3:7" ht="16.5" thickTop="1" thickBot="1" x14ac:dyDescent="0.3">
      <c r="C33" s="26" t="s">
        <v>371</v>
      </c>
      <c r="D33" s="30" t="s">
        <v>325</v>
      </c>
      <c r="E33" s="31" t="s">
        <v>326</v>
      </c>
      <c r="F33" s="31" t="s">
        <v>319</v>
      </c>
      <c r="G33" s="32" t="s">
        <v>320</v>
      </c>
    </row>
    <row r="34" spans="3:7" ht="16.5" thickTop="1" thickBot="1" x14ac:dyDescent="0.3">
      <c r="C34" s="26" t="s">
        <v>372</v>
      </c>
      <c r="D34" s="27" t="s">
        <v>327</v>
      </c>
      <c r="E34" s="28" t="s">
        <v>328</v>
      </c>
      <c r="F34" s="28" t="s">
        <v>329</v>
      </c>
      <c r="G34" s="29" t="s">
        <v>320</v>
      </c>
    </row>
    <row r="35" spans="3:7" ht="16.5" thickTop="1" thickBot="1" x14ac:dyDescent="0.3">
      <c r="C35" s="26" t="s">
        <v>373</v>
      </c>
      <c r="D35" s="30" t="s">
        <v>330</v>
      </c>
      <c r="E35" s="31" t="s">
        <v>331</v>
      </c>
      <c r="F35" s="31" t="s">
        <v>307</v>
      </c>
      <c r="G35" s="32" t="s">
        <v>332</v>
      </c>
    </row>
    <row r="36" spans="3:7" ht="16.5" thickTop="1" thickBot="1" x14ac:dyDescent="0.3">
      <c r="C36" s="26" t="s">
        <v>374</v>
      </c>
      <c r="D36" s="30" t="s">
        <v>333</v>
      </c>
      <c r="E36" s="31" t="s">
        <v>334</v>
      </c>
      <c r="F36" s="31" t="s">
        <v>335</v>
      </c>
      <c r="G36" s="32" t="s">
        <v>308</v>
      </c>
    </row>
    <row r="37" spans="3:7" ht="16.5" thickTop="1" thickBot="1" x14ac:dyDescent="0.3">
      <c r="C37" s="26" t="s">
        <v>375</v>
      </c>
      <c r="D37" s="30" t="s">
        <v>336</v>
      </c>
      <c r="E37" s="31" t="s">
        <v>337</v>
      </c>
      <c r="F37" s="31" t="s">
        <v>319</v>
      </c>
      <c r="G37" s="32" t="s">
        <v>332</v>
      </c>
    </row>
    <row r="38" spans="3:7" ht="16.5" thickTop="1" thickBot="1" x14ac:dyDescent="0.3">
      <c r="C38" s="26" t="s">
        <v>376</v>
      </c>
      <c r="D38" s="30" t="s">
        <v>338</v>
      </c>
      <c r="E38" s="31" t="s">
        <v>310</v>
      </c>
      <c r="F38" s="31" t="s">
        <v>319</v>
      </c>
      <c r="G38" s="32" t="s">
        <v>339</v>
      </c>
    </row>
    <row r="39" spans="3:7" ht="16.5" thickTop="1" thickBot="1" x14ac:dyDescent="0.3">
      <c r="C39" s="26" t="s">
        <v>377</v>
      </c>
      <c r="D39" s="30" t="s">
        <v>340</v>
      </c>
      <c r="E39" s="31" t="s">
        <v>341</v>
      </c>
      <c r="F39" s="31" t="s">
        <v>342</v>
      </c>
      <c r="G39" s="32" t="s">
        <v>343</v>
      </c>
    </row>
    <row r="40" spans="3:7" ht="16.5" thickTop="1" thickBot="1" x14ac:dyDescent="0.3">
      <c r="C40" s="26" t="s">
        <v>378</v>
      </c>
      <c r="D40" s="30" t="s">
        <v>344</v>
      </c>
      <c r="E40" s="31" t="s">
        <v>341</v>
      </c>
      <c r="F40" s="31" t="s">
        <v>342</v>
      </c>
      <c r="G40" s="32" t="s">
        <v>343</v>
      </c>
    </row>
    <row r="41" spans="3:7" ht="27" thickTop="1" thickBot="1" x14ac:dyDescent="0.3">
      <c r="C41" s="26" t="s">
        <v>379</v>
      </c>
      <c r="D41" s="30" t="s">
        <v>345</v>
      </c>
      <c r="E41" s="31" t="s">
        <v>346</v>
      </c>
      <c r="F41" s="31" t="s">
        <v>307</v>
      </c>
      <c r="G41" s="32" t="s">
        <v>293</v>
      </c>
    </row>
    <row r="42" spans="3:7" ht="27" thickTop="1" thickBot="1" x14ac:dyDescent="0.3">
      <c r="C42" s="26" t="s">
        <v>380</v>
      </c>
      <c r="D42" s="30" t="s">
        <v>347</v>
      </c>
      <c r="E42" s="31" t="s">
        <v>348</v>
      </c>
      <c r="F42" s="31" t="s">
        <v>349</v>
      </c>
      <c r="G42" s="32" t="s">
        <v>293</v>
      </c>
    </row>
    <row r="43" spans="3:7" ht="16.5" thickTop="1" thickBot="1" x14ac:dyDescent="0.3">
      <c r="C43" s="26" t="s">
        <v>381</v>
      </c>
      <c r="D43" s="30" t="s">
        <v>350</v>
      </c>
      <c r="E43" s="31" t="s">
        <v>351</v>
      </c>
      <c r="F43" s="31" t="s">
        <v>352</v>
      </c>
      <c r="G43" s="32" t="s">
        <v>353</v>
      </c>
    </row>
    <row r="44" spans="3:7" ht="27" thickTop="1" thickBot="1" x14ac:dyDescent="0.3">
      <c r="C44" s="26" t="s">
        <v>382</v>
      </c>
      <c r="D44" s="30" t="s">
        <v>354</v>
      </c>
      <c r="E44" s="31" t="s">
        <v>355</v>
      </c>
      <c r="F44" s="31" t="s">
        <v>307</v>
      </c>
      <c r="G44" s="32" t="s">
        <v>356</v>
      </c>
    </row>
    <row r="45" spans="3:7" ht="16.5" thickTop="1" thickBot="1" x14ac:dyDescent="0.3">
      <c r="C45" s="26" t="s">
        <v>383</v>
      </c>
      <c r="D45" s="30" t="s">
        <v>357</v>
      </c>
      <c r="E45" s="31" t="s">
        <v>358</v>
      </c>
      <c r="F45" s="31" t="s">
        <v>311</v>
      </c>
      <c r="G45" s="32" t="s">
        <v>320</v>
      </c>
    </row>
    <row r="46" spans="3:7" ht="27" thickTop="1" thickBot="1" x14ac:dyDescent="0.3">
      <c r="C46" s="26" t="s">
        <v>384</v>
      </c>
      <c r="D46" s="33" t="s">
        <v>359</v>
      </c>
      <c r="E46" s="34" t="s">
        <v>360</v>
      </c>
      <c r="F46" s="34" t="s">
        <v>319</v>
      </c>
      <c r="G46" s="35" t="s">
        <v>312</v>
      </c>
    </row>
  </sheetData>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1"/>
  <sheetViews>
    <sheetView workbookViewId="0">
      <pane xSplit="1" ySplit="2" topLeftCell="B51" activePane="bottomRight" state="frozen"/>
      <selection pane="topRight" activeCell="B1" sqref="B1"/>
      <selection pane="bottomLeft" activeCell="A2" sqref="A2"/>
      <selection pane="bottomRight" activeCell="D154" sqref="D154"/>
    </sheetView>
  </sheetViews>
  <sheetFormatPr defaultRowHeight="15" customHeight="1" x14ac:dyDescent="0.25"/>
  <cols>
    <col min="1" max="1" width="19.7109375" bestFit="1" customWidth="1"/>
    <col min="2" max="2" width="7.5703125" style="16" customWidth="1"/>
    <col min="3" max="3" width="9.5703125" customWidth="1"/>
    <col min="4" max="4" width="13.7109375" bestFit="1" customWidth="1"/>
    <col min="5" max="5" width="17.5703125" bestFit="1" customWidth="1"/>
    <col min="6" max="6" width="19" customWidth="1"/>
    <col min="7" max="7" width="20.7109375" customWidth="1"/>
    <col min="8" max="8" width="81.140625" bestFit="1" customWidth="1"/>
    <col min="9" max="9" width="18.140625" bestFit="1" customWidth="1"/>
    <col min="10" max="12" width="81.140625" style="40" bestFit="1" customWidth="1"/>
    <col min="13" max="13" width="24.7109375" style="48" customWidth="1"/>
    <col min="14" max="14" width="17.5703125" style="9" customWidth="1"/>
    <col min="15" max="15" width="21.42578125" customWidth="1"/>
  </cols>
  <sheetData>
    <row r="1" spans="1:15" ht="15" customHeight="1" x14ac:dyDescent="0.25">
      <c r="A1" s="16">
        <v>1</v>
      </c>
      <c r="B1" s="16">
        <v>2</v>
      </c>
      <c r="C1" s="16">
        <v>3</v>
      </c>
      <c r="D1" s="16">
        <v>4</v>
      </c>
      <c r="E1" s="16">
        <v>5</v>
      </c>
      <c r="F1" s="16">
        <v>6</v>
      </c>
      <c r="G1" s="16">
        <v>7</v>
      </c>
      <c r="H1" s="16">
        <v>8</v>
      </c>
      <c r="I1" s="16">
        <v>9</v>
      </c>
      <c r="J1" s="16">
        <v>10</v>
      </c>
      <c r="K1" s="16">
        <v>11</v>
      </c>
      <c r="L1" s="16">
        <v>12</v>
      </c>
      <c r="M1" s="47">
        <v>13</v>
      </c>
      <c r="N1" s="51">
        <v>14</v>
      </c>
      <c r="O1" s="16">
        <v>15</v>
      </c>
    </row>
    <row r="2" spans="1:15" ht="15" customHeight="1" x14ac:dyDescent="0.25">
      <c r="A2" t="s">
        <v>671</v>
      </c>
      <c r="B2" s="16" t="s">
        <v>670</v>
      </c>
      <c r="C2" t="s">
        <v>669</v>
      </c>
      <c r="D2" t="s">
        <v>668</v>
      </c>
      <c r="E2" t="s">
        <v>667</v>
      </c>
      <c r="F2" t="s">
        <v>666</v>
      </c>
      <c r="G2" t="s">
        <v>665</v>
      </c>
      <c r="H2" t="s">
        <v>186</v>
      </c>
      <c r="I2" t="s">
        <v>664</v>
      </c>
      <c r="J2" s="40" t="s">
        <v>663</v>
      </c>
      <c r="K2" s="40" t="s">
        <v>3</v>
      </c>
      <c r="L2" s="40" t="s">
        <v>662</v>
      </c>
      <c r="M2" s="48" t="s">
        <v>661</v>
      </c>
      <c r="N2" s="9" t="s">
        <v>660</v>
      </c>
      <c r="O2" t="s">
        <v>4</v>
      </c>
    </row>
    <row r="3" spans="1:15" s="44" customFormat="1" ht="15" customHeight="1" x14ac:dyDescent="0.25">
      <c r="A3" s="44" t="s">
        <v>110</v>
      </c>
      <c r="B3" s="17">
        <v>25</v>
      </c>
      <c r="D3" s="44" t="s">
        <v>699</v>
      </c>
      <c r="E3" s="44" t="s">
        <v>468</v>
      </c>
      <c r="F3" s="45">
        <v>43399</v>
      </c>
      <c r="H3" s="44" t="s">
        <v>687</v>
      </c>
      <c r="I3" s="44" t="s">
        <v>704</v>
      </c>
      <c r="J3" s="46" t="s">
        <v>700</v>
      </c>
      <c r="K3" s="46"/>
      <c r="L3" s="46"/>
      <c r="M3" s="49"/>
      <c r="N3" s="45"/>
    </row>
    <row r="4" spans="1:15" s="44" customFormat="1" ht="15" customHeight="1" x14ac:dyDescent="0.25">
      <c r="A4" s="44" t="s">
        <v>111</v>
      </c>
      <c r="B4" s="17">
        <v>49</v>
      </c>
      <c r="D4" s="44" t="s">
        <v>701</v>
      </c>
      <c r="E4" s="44" t="s">
        <v>526</v>
      </c>
      <c r="F4" s="45">
        <v>43399</v>
      </c>
      <c r="G4" s="45">
        <v>43476</v>
      </c>
      <c r="H4" s="44" t="s">
        <v>161</v>
      </c>
      <c r="I4" s="44" t="s">
        <v>702</v>
      </c>
      <c r="J4" s="46" t="s">
        <v>703</v>
      </c>
      <c r="K4" s="46" t="s">
        <v>713</v>
      </c>
      <c r="L4" s="46" t="s">
        <v>714</v>
      </c>
      <c r="M4" s="49">
        <v>0.2</v>
      </c>
      <c r="N4" s="45">
        <v>43678</v>
      </c>
      <c r="O4" s="44" t="s">
        <v>470</v>
      </c>
    </row>
    <row r="5" spans="1:15" s="44" customFormat="1" ht="15" customHeight="1" x14ac:dyDescent="0.25">
      <c r="A5" s="44" t="s">
        <v>25</v>
      </c>
      <c r="B5" s="17">
        <v>44</v>
      </c>
      <c r="D5" s="44" t="s">
        <v>705</v>
      </c>
      <c r="E5" s="44" t="s">
        <v>526</v>
      </c>
      <c r="F5" s="45">
        <v>43399</v>
      </c>
      <c r="G5" s="45">
        <v>43476</v>
      </c>
      <c r="H5" s="44" t="s">
        <v>687</v>
      </c>
      <c r="I5" s="44" t="s">
        <v>704</v>
      </c>
      <c r="J5" s="46" t="s">
        <v>706</v>
      </c>
      <c r="K5" s="46" t="s">
        <v>715</v>
      </c>
      <c r="L5" s="46" t="s">
        <v>716</v>
      </c>
      <c r="M5" s="49">
        <v>68.88</v>
      </c>
      <c r="N5" s="45">
        <v>44713</v>
      </c>
      <c r="O5" s="44" t="s">
        <v>578</v>
      </c>
    </row>
    <row r="6" spans="1:15" ht="15" customHeight="1" x14ac:dyDescent="0.25">
      <c r="A6" s="44" t="s">
        <v>27</v>
      </c>
      <c r="B6" s="16">
        <v>12</v>
      </c>
      <c r="D6" t="s">
        <v>707</v>
      </c>
      <c r="E6" t="s">
        <v>468</v>
      </c>
      <c r="F6" s="9">
        <v>43399</v>
      </c>
      <c r="H6" t="s">
        <v>687</v>
      </c>
      <c r="I6" t="s">
        <v>704</v>
      </c>
      <c r="J6" s="40" t="s">
        <v>708</v>
      </c>
      <c r="K6" s="43"/>
      <c r="L6" s="43"/>
      <c r="M6" s="50"/>
      <c r="N6" s="42"/>
      <c r="O6" s="41"/>
    </row>
    <row r="7" spans="1:15" s="44" customFormat="1" ht="15" customHeight="1" x14ac:dyDescent="0.25">
      <c r="A7" s="44" t="s">
        <v>233</v>
      </c>
      <c r="B7" s="17">
        <v>42</v>
      </c>
      <c r="D7" s="44" t="s">
        <v>709</v>
      </c>
      <c r="E7" s="44" t="s">
        <v>526</v>
      </c>
      <c r="F7" s="45">
        <v>43433</v>
      </c>
      <c r="G7" s="45">
        <v>43476</v>
      </c>
      <c r="H7" s="44" t="s">
        <v>687</v>
      </c>
      <c r="I7" s="44" t="s">
        <v>704</v>
      </c>
      <c r="J7" s="46" t="s">
        <v>710</v>
      </c>
      <c r="K7" s="46" t="s">
        <v>711</v>
      </c>
      <c r="L7" s="46" t="s">
        <v>712</v>
      </c>
      <c r="M7" s="49">
        <f>753/1000</f>
        <v>0.753</v>
      </c>
      <c r="N7" s="45">
        <v>43535</v>
      </c>
      <c r="O7" s="44" t="s">
        <v>470</v>
      </c>
    </row>
    <row r="8" spans="1:15" s="44" customFormat="1" ht="15" customHeight="1" x14ac:dyDescent="0.25">
      <c r="A8" s="44" t="s">
        <v>129</v>
      </c>
      <c r="B8" s="17">
        <v>11</v>
      </c>
      <c r="D8" s="44" t="s">
        <v>717</v>
      </c>
      <c r="E8" s="44" t="s">
        <v>468</v>
      </c>
      <c r="F8" s="45">
        <v>43476</v>
      </c>
      <c r="H8" s="44" t="s">
        <v>687</v>
      </c>
      <c r="I8" s="44" t="s">
        <v>704</v>
      </c>
      <c r="J8" s="46" t="s">
        <v>718</v>
      </c>
      <c r="K8" s="46"/>
      <c r="L8" s="46"/>
      <c r="M8" s="49"/>
      <c r="N8" s="45"/>
    </row>
    <row r="9" spans="1:15" s="44" customFormat="1" ht="15" customHeight="1" x14ac:dyDescent="0.25">
      <c r="A9" s="44" t="s">
        <v>248</v>
      </c>
      <c r="B9" s="17">
        <v>19</v>
      </c>
      <c r="D9" s="44" t="s">
        <v>723</v>
      </c>
      <c r="E9" s="44" t="s">
        <v>468</v>
      </c>
      <c r="F9" s="45">
        <v>43476</v>
      </c>
      <c r="H9" s="44" t="s">
        <v>687</v>
      </c>
      <c r="I9" s="44" t="s">
        <v>704</v>
      </c>
      <c r="J9" s="46" t="s">
        <v>719</v>
      </c>
      <c r="K9" s="46"/>
      <c r="L9" s="46"/>
      <c r="M9" s="49"/>
      <c r="N9" s="45"/>
    </row>
    <row r="10" spans="1:15" s="44" customFormat="1" ht="15" customHeight="1" x14ac:dyDescent="0.25">
      <c r="A10" s="44" t="s">
        <v>250</v>
      </c>
      <c r="B10" s="17">
        <v>23</v>
      </c>
      <c r="D10" s="44" t="s">
        <v>724</v>
      </c>
      <c r="E10" s="44" t="s">
        <v>468</v>
      </c>
      <c r="F10" s="45">
        <v>43476</v>
      </c>
      <c r="H10" s="44" t="s">
        <v>687</v>
      </c>
      <c r="I10" s="44" t="s">
        <v>704</v>
      </c>
      <c r="J10" s="46" t="s">
        <v>720</v>
      </c>
      <c r="K10" s="46"/>
      <c r="L10" s="46"/>
      <c r="M10" s="49"/>
      <c r="N10" s="45"/>
    </row>
    <row r="11" spans="1:15" s="44" customFormat="1" ht="15" customHeight="1" x14ac:dyDescent="0.25">
      <c r="A11" s="44" t="s">
        <v>228</v>
      </c>
      <c r="B11" s="17">
        <v>25</v>
      </c>
      <c r="D11" s="44" t="s">
        <v>722</v>
      </c>
      <c r="E11" s="44" t="s">
        <v>468</v>
      </c>
      <c r="F11" s="45">
        <v>43476</v>
      </c>
      <c r="H11" s="44" t="s">
        <v>687</v>
      </c>
      <c r="I11" s="44" t="s">
        <v>704</v>
      </c>
      <c r="J11" s="46" t="s">
        <v>721</v>
      </c>
      <c r="K11" s="46"/>
      <c r="L11" s="46"/>
      <c r="M11" s="49"/>
      <c r="N11" s="45"/>
    </row>
    <row r="12" spans="1:15" s="44" customFormat="1" ht="15" customHeight="1" x14ac:dyDescent="0.25">
      <c r="A12" s="44" t="s">
        <v>236</v>
      </c>
      <c r="B12" s="17">
        <v>27</v>
      </c>
      <c r="D12" s="44" t="s">
        <v>725</v>
      </c>
      <c r="E12" s="44" t="s">
        <v>468</v>
      </c>
      <c r="F12" s="45">
        <v>43476</v>
      </c>
      <c r="H12" s="44" t="s">
        <v>687</v>
      </c>
      <c r="I12" s="44" t="s">
        <v>704</v>
      </c>
      <c r="J12" s="46" t="s">
        <v>726</v>
      </c>
      <c r="K12" s="46"/>
      <c r="L12" s="46"/>
      <c r="M12" s="49">
        <v>5.8</v>
      </c>
      <c r="N12" s="45"/>
    </row>
    <row r="13" spans="1:15" s="44" customFormat="1" ht="15" customHeight="1" x14ac:dyDescent="0.25">
      <c r="A13" s="44" t="s">
        <v>224</v>
      </c>
      <c r="B13" s="17">
        <v>29</v>
      </c>
      <c r="D13" s="44" t="s">
        <v>728</v>
      </c>
      <c r="E13" s="44" t="s">
        <v>468</v>
      </c>
      <c r="F13" s="45">
        <v>43476</v>
      </c>
      <c r="H13" s="44" t="s">
        <v>686</v>
      </c>
      <c r="I13" s="44" t="s">
        <v>727</v>
      </c>
      <c r="J13" s="46" t="s">
        <v>729</v>
      </c>
      <c r="K13" s="46"/>
      <c r="L13" s="46"/>
      <c r="M13" s="49"/>
      <c r="N13" s="45"/>
    </row>
    <row r="14" spans="1:15" s="44" customFormat="1" ht="15" customHeight="1" x14ac:dyDescent="0.25">
      <c r="A14" s="44" t="s">
        <v>227</v>
      </c>
      <c r="B14" s="17">
        <v>32</v>
      </c>
      <c r="D14" s="44" t="s">
        <v>730</v>
      </c>
      <c r="E14" s="44" t="s">
        <v>468</v>
      </c>
      <c r="F14" s="45">
        <v>43476</v>
      </c>
      <c r="H14" s="44" t="s">
        <v>691</v>
      </c>
      <c r="I14" s="44" t="s">
        <v>731</v>
      </c>
      <c r="J14" s="46" t="s">
        <v>732</v>
      </c>
      <c r="K14" s="46"/>
      <c r="L14" s="46"/>
      <c r="M14" s="49"/>
      <c r="N14" s="45"/>
    </row>
    <row r="15" spans="1:15" s="44" customFormat="1" ht="15" customHeight="1" x14ac:dyDescent="0.25">
      <c r="A15" s="44" t="s">
        <v>267</v>
      </c>
      <c r="B15" s="54" t="s">
        <v>697</v>
      </c>
      <c r="D15" t="s">
        <v>733</v>
      </c>
      <c r="E15" s="44" t="s">
        <v>526</v>
      </c>
      <c r="F15" s="45">
        <v>43476</v>
      </c>
      <c r="G15" s="45">
        <v>43516</v>
      </c>
      <c r="H15" t="s">
        <v>161</v>
      </c>
      <c r="I15" s="44" t="s">
        <v>736</v>
      </c>
      <c r="J15" s="46" t="s">
        <v>734</v>
      </c>
      <c r="K15" s="46" t="s">
        <v>573</v>
      </c>
      <c r="L15" t="s">
        <v>735</v>
      </c>
      <c r="M15" s="49">
        <v>0.14000000000000001</v>
      </c>
      <c r="N15" s="45">
        <v>43983</v>
      </c>
      <c r="O15" s="44" t="s">
        <v>477</v>
      </c>
    </row>
    <row r="16" spans="1:15" s="44" customFormat="1" ht="15" customHeight="1" x14ac:dyDescent="0.25">
      <c r="A16" s="44" t="s">
        <v>268</v>
      </c>
      <c r="B16" s="54" t="s">
        <v>698</v>
      </c>
      <c r="E16" s="44" t="s">
        <v>526</v>
      </c>
      <c r="F16" s="45">
        <v>43476</v>
      </c>
      <c r="G16" s="45">
        <v>43516</v>
      </c>
      <c r="H16" t="s">
        <v>161</v>
      </c>
      <c r="I16" s="44" t="s">
        <v>736</v>
      </c>
      <c r="J16" s="46" t="s">
        <v>737</v>
      </c>
      <c r="K16" s="46" t="s">
        <v>572</v>
      </c>
      <c r="L16" t="s">
        <v>735</v>
      </c>
      <c r="M16" s="49">
        <v>0.14000000000000001</v>
      </c>
      <c r="N16" s="45">
        <v>44012</v>
      </c>
      <c r="O16" s="44" t="s">
        <v>477</v>
      </c>
    </row>
    <row r="17" spans="1:15" s="44" customFormat="1" ht="15" customHeight="1" x14ac:dyDescent="0.25">
      <c r="A17" s="44" t="s">
        <v>418</v>
      </c>
      <c r="B17" s="55" t="s">
        <v>505</v>
      </c>
      <c r="E17" s="44" t="s">
        <v>526</v>
      </c>
      <c r="F17" s="45">
        <v>43371</v>
      </c>
      <c r="G17" s="45">
        <v>43399</v>
      </c>
      <c r="H17" s="44" t="s">
        <v>187</v>
      </c>
      <c r="I17" s="46" t="s">
        <v>738</v>
      </c>
      <c r="J17" s="46" t="s">
        <v>739</v>
      </c>
      <c r="K17" s="46" t="s">
        <v>740</v>
      </c>
      <c r="L17" s="46" t="s">
        <v>741</v>
      </c>
      <c r="M17" s="49">
        <v>57.1</v>
      </c>
      <c r="N17" s="45">
        <v>44926</v>
      </c>
      <c r="O17" s="44" t="s">
        <v>477</v>
      </c>
    </row>
    <row r="18" spans="1:15" ht="15" customHeight="1" x14ac:dyDescent="0.25">
      <c r="A18" t="s">
        <v>59</v>
      </c>
      <c r="B18" s="16">
        <v>7</v>
      </c>
      <c r="E18" t="s">
        <v>468</v>
      </c>
      <c r="H18" t="s">
        <v>187</v>
      </c>
      <c r="J18" s="40" t="s">
        <v>621</v>
      </c>
    </row>
    <row r="19" spans="1:15" ht="15" customHeight="1" x14ac:dyDescent="0.25">
      <c r="A19" t="s">
        <v>57</v>
      </c>
      <c r="B19" s="16">
        <v>6</v>
      </c>
      <c r="E19" t="s">
        <v>468</v>
      </c>
      <c r="H19" t="s">
        <v>187</v>
      </c>
      <c r="J19" s="40" t="s">
        <v>622</v>
      </c>
    </row>
    <row r="20" spans="1:15" ht="15" customHeight="1" x14ac:dyDescent="0.25">
      <c r="A20" t="s">
        <v>51</v>
      </c>
      <c r="B20" s="16">
        <v>3</v>
      </c>
      <c r="E20" t="s">
        <v>468</v>
      </c>
      <c r="H20" t="s">
        <v>687</v>
      </c>
      <c r="J20" s="40" t="s">
        <v>625</v>
      </c>
    </row>
    <row r="21" spans="1:15" ht="15" customHeight="1" x14ac:dyDescent="0.25">
      <c r="A21" t="s">
        <v>69</v>
      </c>
      <c r="B21" s="16">
        <v>12</v>
      </c>
      <c r="E21" t="s">
        <v>468</v>
      </c>
      <c r="H21" t="s">
        <v>187</v>
      </c>
      <c r="J21" s="40" t="s">
        <v>616</v>
      </c>
    </row>
    <row r="22" spans="1:15" ht="15" customHeight="1" x14ac:dyDescent="0.25">
      <c r="A22" t="s">
        <v>73</v>
      </c>
      <c r="B22" s="16">
        <v>14</v>
      </c>
      <c r="E22" t="s">
        <v>468</v>
      </c>
      <c r="H22" t="s">
        <v>187</v>
      </c>
      <c r="J22" s="40" t="s">
        <v>614</v>
      </c>
    </row>
    <row r="23" spans="1:15" ht="15" customHeight="1" x14ac:dyDescent="0.25">
      <c r="A23" t="s">
        <v>71</v>
      </c>
      <c r="B23" s="16">
        <v>13</v>
      </c>
      <c r="E23" t="s">
        <v>468</v>
      </c>
      <c r="H23" t="s">
        <v>187</v>
      </c>
      <c r="J23" s="40" t="s">
        <v>615</v>
      </c>
    </row>
    <row r="24" spans="1:15" ht="15" customHeight="1" x14ac:dyDescent="0.25">
      <c r="A24" t="s">
        <v>61</v>
      </c>
      <c r="B24" s="16">
        <v>8</v>
      </c>
      <c r="E24" t="s">
        <v>468</v>
      </c>
      <c r="H24" t="s">
        <v>694</v>
      </c>
      <c r="J24" s="40" t="s">
        <v>620</v>
      </c>
    </row>
    <row r="25" spans="1:15" ht="15" customHeight="1" x14ac:dyDescent="0.25">
      <c r="A25" t="s">
        <v>678</v>
      </c>
      <c r="B25" s="16">
        <v>7</v>
      </c>
      <c r="E25" t="s">
        <v>468</v>
      </c>
      <c r="J25" s="40" t="s">
        <v>628</v>
      </c>
    </row>
    <row r="26" spans="1:15" ht="15" customHeight="1" x14ac:dyDescent="0.25">
      <c r="A26" t="s">
        <v>49</v>
      </c>
      <c r="B26" s="16">
        <v>2</v>
      </c>
      <c r="E26" t="s">
        <v>468</v>
      </c>
      <c r="H26" t="s">
        <v>687</v>
      </c>
      <c r="J26" s="40" t="s">
        <v>626</v>
      </c>
    </row>
    <row r="27" spans="1:15" ht="15" customHeight="1" x14ac:dyDescent="0.25">
      <c r="A27" t="s">
        <v>67</v>
      </c>
      <c r="B27" s="16">
        <v>11</v>
      </c>
      <c r="E27" t="s">
        <v>468</v>
      </c>
      <c r="H27" t="s">
        <v>161</v>
      </c>
      <c r="J27" s="40" t="s">
        <v>617</v>
      </c>
    </row>
    <row r="28" spans="1:15" ht="15" customHeight="1" x14ac:dyDescent="0.25">
      <c r="A28" t="s">
        <v>12</v>
      </c>
      <c r="B28" s="16">
        <v>15</v>
      </c>
      <c r="E28" t="s">
        <v>468</v>
      </c>
      <c r="H28" t="s">
        <v>161</v>
      </c>
      <c r="J28" s="40" t="s">
        <v>613</v>
      </c>
    </row>
    <row r="29" spans="1:15" ht="15" customHeight="1" x14ac:dyDescent="0.25">
      <c r="A29" t="s">
        <v>55</v>
      </c>
      <c r="B29" s="16">
        <v>5</v>
      </c>
      <c r="E29" t="s">
        <v>468</v>
      </c>
      <c r="H29" t="s">
        <v>187</v>
      </c>
      <c r="J29" s="40" t="s">
        <v>623</v>
      </c>
    </row>
    <row r="30" spans="1:15" ht="15" customHeight="1" x14ac:dyDescent="0.25">
      <c r="A30" t="s">
        <v>53</v>
      </c>
      <c r="B30" s="16">
        <v>4</v>
      </c>
      <c r="E30" t="s">
        <v>468</v>
      </c>
      <c r="H30" t="s">
        <v>687</v>
      </c>
      <c r="J30" s="40" t="s">
        <v>624</v>
      </c>
    </row>
    <row r="31" spans="1:15" ht="15" customHeight="1" x14ac:dyDescent="0.25">
      <c r="A31" t="s">
        <v>18</v>
      </c>
      <c r="B31" s="16">
        <v>21</v>
      </c>
      <c r="E31" t="s">
        <v>468</v>
      </c>
      <c r="H31" t="s">
        <v>687</v>
      </c>
      <c r="J31" s="40" t="s">
        <v>607</v>
      </c>
    </row>
    <row r="32" spans="1:15" ht="15" customHeight="1" x14ac:dyDescent="0.25">
      <c r="A32" t="s">
        <v>21</v>
      </c>
      <c r="B32" s="16">
        <v>24</v>
      </c>
      <c r="E32" t="s">
        <v>468</v>
      </c>
      <c r="H32" t="s">
        <v>687</v>
      </c>
      <c r="J32" s="40" t="s">
        <v>604</v>
      </c>
    </row>
    <row r="33" spans="1:10" ht="15" customHeight="1" x14ac:dyDescent="0.25">
      <c r="A33" t="s">
        <v>22</v>
      </c>
      <c r="B33" s="16">
        <v>25</v>
      </c>
      <c r="E33" t="s">
        <v>468</v>
      </c>
      <c r="H33" t="s">
        <v>687</v>
      </c>
      <c r="J33" s="40" t="s">
        <v>603</v>
      </c>
    </row>
    <row r="34" spans="1:10" ht="15" customHeight="1" x14ac:dyDescent="0.25">
      <c r="A34" t="s">
        <v>20</v>
      </c>
      <c r="B34" s="16">
        <v>23</v>
      </c>
      <c r="E34" t="s">
        <v>468</v>
      </c>
      <c r="H34" t="s">
        <v>687</v>
      </c>
      <c r="J34" s="40" t="s">
        <v>605</v>
      </c>
    </row>
    <row r="35" spans="1:10" ht="15" customHeight="1" x14ac:dyDescent="0.25">
      <c r="A35" t="s">
        <v>23</v>
      </c>
      <c r="B35" s="16">
        <v>26</v>
      </c>
      <c r="E35" t="s">
        <v>468</v>
      </c>
      <c r="H35" t="s">
        <v>687</v>
      </c>
      <c r="J35" s="40" t="s">
        <v>659</v>
      </c>
    </row>
    <row r="36" spans="1:10" ht="15" customHeight="1" x14ac:dyDescent="0.25">
      <c r="A36" t="s">
        <v>19</v>
      </c>
      <c r="B36" s="16">
        <v>22</v>
      </c>
      <c r="E36" t="s">
        <v>468</v>
      </c>
      <c r="H36" t="s">
        <v>687</v>
      </c>
      <c r="J36" s="40" t="s">
        <v>606</v>
      </c>
    </row>
    <row r="37" spans="1:10" ht="15" customHeight="1" x14ac:dyDescent="0.25">
      <c r="A37" t="s">
        <v>63</v>
      </c>
      <c r="B37" s="16">
        <v>9</v>
      </c>
      <c r="E37" t="s">
        <v>468</v>
      </c>
      <c r="H37" t="s">
        <v>694</v>
      </c>
      <c r="J37" s="40" t="s">
        <v>619</v>
      </c>
    </row>
    <row r="38" spans="1:10" ht="15" customHeight="1" x14ac:dyDescent="0.25">
      <c r="A38" t="s">
        <v>124</v>
      </c>
      <c r="B38" s="16">
        <v>3</v>
      </c>
      <c r="E38" t="s">
        <v>468</v>
      </c>
      <c r="F38" s="9">
        <v>43439</v>
      </c>
      <c r="H38" t="s">
        <v>687</v>
      </c>
      <c r="J38" s="40" t="s">
        <v>596</v>
      </c>
    </row>
    <row r="39" spans="1:10" ht="15" customHeight="1" x14ac:dyDescent="0.25">
      <c r="A39" t="s">
        <v>24</v>
      </c>
      <c r="B39" s="16">
        <v>5</v>
      </c>
      <c r="E39" t="s">
        <v>468</v>
      </c>
      <c r="F39" s="9">
        <v>43399</v>
      </c>
      <c r="H39" t="s">
        <v>161</v>
      </c>
      <c r="J39" s="40" t="s">
        <v>656</v>
      </c>
    </row>
    <row r="40" spans="1:10" ht="15" customHeight="1" x14ac:dyDescent="0.25">
      <c r="A40" t="s">
        <v>226</v>
      </c>
      <c r="B40" s="16">
        <v>31</v>
      </c>
      <c r="E40" t="s">
        <v>468</v>
      </c>
      <c r="F40" s="9">
        <v>43476</v>
      </c>
      <c r="H40" t="s">
        <v>161</v>
      </c>
      <c r="J40" s="40" t="s">
        <v>585</v>
      </c>
    </row>
    <row r="41" spans="1:10" ht="15" customHeight="1" x14ac:dyDescent="0.25">
      <c r="A41" t="s">
        <v>113</v>
      </c>
      <c r="B41" s="16">
        <v>30</v>
      </c>
      <c r="E41" t="s">
        <v>468</v>
      </c>
      <c r="F41" s="9">
        <v>43399</v>
      </c>
      <c r="H41" t="s">
        <v>161</v>
      </c>
      <c r="J41" s="40" t="s">
        <v>646</v>
      </c>
    </row>
    <row r="42" spans="1:10" ht="15" customHeight="1" x14ac:dyDescent="0.25">
      <c r="A42" t="s">
        <v>115</v>
      </c>
      <c r="B42" s="16">
        <v>32</v>
      </c>
      <c r="E42" t="s">
        <v>468</v>
      </c>
      <c r="F42" s="9">
        <v>43399</v>
      </c>
      <c r="H42" t="s">
        <v>161</v>
      </c>
      <c r="J42" s="40" t="s">
        <v>644</v>
      </c>
    </row>
    <row r="43" spans="1:10" ht="15" customHeight="1" x14ac:dyDescent="0.25">
      <c r="A43" t="s">
        <v>390</v>
      </c>
      <c r="B43" s="16">
        <v>7</v>
      </c>
      <c r="E43" t="s">
        <v>468</v>
      </c>
      <c r="H43" t="s">
        <v>695</v>
      </c>
      <c r="J43" s="40" t="s">
        <v>562</v>
      </c>
    </row>
    <row r="44" spans="1:10" ht="15" customHeight="1" x14ac:dyDescent="0.25">
      <c r="A44" t="s">
        <v>105</v>
      </c>
      <c r="B44" s="16">
        <v>20</v>
      </c>
      <c r="E44" t="s">
        <v>468</v>
      </c>
      <c r="F44" s="9">
        <v>43399</v>
      </c>
      <c r="H44" t="s">
        <v>161</v>
      </c>
      <c r="J44" s="40" t="s">
        <v>651</v>
      </c>
    </row>
    <row r="45" spans="1:10" ht="15" customHeight="1" x14ac:dyDescent="0.25">
      <c r="A45" t="s">
        <v>401</v>
      </c>
      <c r="B45" s="16">
        <v>23</v>
      </c>
      <c r="E45" t="s">
        <v>468</v>
      </c>
      <c r="H45" t="s">
        <v>687</v>
      </c>
      <c r="J45" s="40" t="s">
        <v>550</v>
      </c>
    </row>
    <row r="46" spans="1:10" ht="15" customHeight="1" x14ac:dyDescent="0.25">
      <c r="A46" t="s">
        <v>240</v>
      </c>
      <c r="B46" s="16">
        <v>43</v>
      </c>
      <c r="E46" t="s">
        <v>468</v>
      </c>
      <c r="F46" s="9">
        <v>43399</v>
      </c>
      <c r="H46" t="s">
        <v>687</v>
      </c>
      <c r="J46" s="40" t="s">
        <v>637</v>
      </c>
    </row>
    <row r="47" spans="1:10" ht="15" customHeight="1" x14ac:dyDescent="0.25">
      <c r="A47" t="s">
        <v>127</v>
      </c>
      <c r="B47" s="16">
        <v>7</v>
      </c>
      <c r="E47" t="s">
        <v>468</v>
      </c>
      <c r="F47" s="9">
        <v>43476</v>
      </c>
      <c r="H47" t="s">
        <v>687</v>
      </c>
      <c r="J47" s="40" t="s">
        <v>593</v>
      </c>
    </row>
    <row r="48" spans="1:10" ht="15" customHeight="1" x14ac:dyDescent="0.25">
      <c r="A48" t="s">
        <v>272</v>
      </c>
      <c r="B48" s="16">
        <v>7</v>
      </c>
      <c r="E48" t="s">
        <v>468</v>
      </c>
      <c r="H48" t="s">
        <v>695</v>
      </c>
      <c r="J48" s="40" t="s">
        <v>566</v>
      </c>
    </row>
    <row r="49" spans="1:10" ht="15" customHeight="1" x14ac:dyDescent="0.25">
      <c r="A49" t="s">
        <v>387</v>
      </c>
      <c r="B49" s="16">
        <v>3</v>
      </c>
      <c r="E49" t="s">
        <v>468</v>
      </c>
      <c r="H49" t="s">
        <v>695</v>
      </c>
      <c r="J49" s="40" t="s">
        <v>565</v>
      </c>
    </row>
    <row r="50" spans="1:10" ht="15" customHeight="1" x14ac:dyDescent="0.25">
      <c r="A50" t="s">
        <v>103</v>
      </c>
      <c r="B50" s="16">
        <v>4</v>
      </c>
      <c r="E50" t="s">
        <v>468</v>
      </c>
      <c r="F50" s="9">
        <v>43399</v>
      </c>
      <c r="H50" t="s">
        <v>687</v>
      </c>
      <c r="J50" s="40" t="s">
        <v>657</v>
      </c>
    </row>
    <row r="51" spans="1:10" ht="15" customHeight="1" x14ac:dyDescent="0.25">
      <c r="A51" t="s">
        <v>388</v>
      </c>
      <c r="B51" s="16">
        <v>4</v>
      </c>
      <c r="E51" t="s">
        <v>468</v>
      </c>
      <c r="H51" t="s">
        <v>695</v>
      </c>
      <c r="J51" s="40" t="s">
        <v>564</v>
      </c>
    </row>
    <row r="52" spans="1:10" ht="15" customHeight="1" x14ac:dyDescent="0.25">
      <c r="A52" t="s">
        <v>409</v>
      </c>
      <c r="B52" s="16">
        <v>32</v>
      </c>
      <c r="E52" t="s">
        <v>468</v>
      </c>
      <c r="H52" t="s">
        <v>687</v>
      </c>
      <c r="J52" s="40" t="s">
        <v>541</v>
      </c>
    </row>
    <row r="53" spans="1:10" ht="15" customHeight="1" x14ac:dyDescent="0.25">
      <c r="A53" t="s">
        <v>402</v>
      </c>
      <c r="B53" s="16">
        <v>24</v>
      </c>
      <c r="E53" t="s">
        <v>468</v>
      </c>
      <c r="H53" t="s">
        <v>687</v>
      </c>
      <c r="J53" s="40" t="s">
        <v>549</v>
      </c>
    </row>
    <row r="54" spans="1:10" ht="15" customHeight="1" x14ac:dyDescent="0.25">
      <c r="A54" t="s">
        <v>130</v>
      </c>
      <c r="B54" s="16">
        <v>12</v>
      </c>
      <c r="E54" t="s">
        <v>468</v>
      </c>
      <c r="F54" s="9">
        <v>43476</v>
      </c>
      <c r="H54" t="s">
        <v>687</v>
      </c>
      <c r="J54" s="40" t="s">
        <v>591</v>
      </c>
    </row>
    <row r="55" spans="1:10" ht="15" customHeight="1" x14ac:dyDescent="0.25">
      <c r="A55" t="s">
        <v>405</v>
      </c>
      <c r="B55" s="16">
        <v>27</v>
      </c>
      <c r="E55" t="s">
        <v>468</v>
      </c>
      <c r="H55" t="s">
        <v>687</v>
      </c>
      <c r="J55" s="40" t="s">
        <v>546</v>
      </c>
    </row>
    <row r="56" spans="1:10" ht="15" customHeight="1" x14ac:dyDescent="0.25">
      <c r="A56" t="s">
        <v>29</v>
      </c>
      <c r="B56" s="16">
        <v>16</v>
      </c>
      <c r="E56" t="s">
        <v>468</v>
      </c>
      <c r="F56" s="9">
        <v>43399</v>
      </c>
      <c r="H56" t="s">
        <v>687</v>
      </c>
      <c r="J56" s="40" t="s">
        <v>652</v>
      </c>
    </row>
    <row r="57" spans="1:10" ht="15" customHeight="1" x14ac:dyDescent="0.25">
      <c r="A57" t="s">
        <v>245</v>
      </c>
      <c r="B57" s="16">
        <v>48</v>
      </c>
      <c r="E57" t="s">
        <v>468</v>
      </c>
      <c r="F57" s="9">
        <v>43399</v>
      </c>
      <c r="H57" t="s">
        <v>684</v>
      </c>
      <c r="J57" s="40" t="s">
        <v>633</v>
      </c>
    </row>
    <row r="58" spans="1:10" ht="15" customHeight="1" x14ac:dyDescent="0.25">
      <c r="A58" t="s">
        <v>408</v>
      </c>
      <c r="B58" s="16">
        <v>31</v>
      </c>
      <c r="E58" t="s">
        <v>468</v>
      </c>
      <c r="H58" t="s">
        <v>687</v>
      </c>
      <c r="J58" s="40" t="s">
        <v>542</v>
      </c>
    </row>
    <row r="59" spans="1:10" ht="15" customHeight="1" x14ac:dyDescent="0.25">
      <c r="A59" t="s">
        <v>433</v>
      </c>
      <c r="B59" s="16">
        <v>10</v>
      </c>
      <c r="E59" t="s">
        <v>468</v>
      </c>
      <c r="F59" s="9">
        <v>43490</v>
      </c>
      <c r="H59" t="s">
        <v>161</v>
      </c>
      <c r="J59" s="40" t="s">
        <v>528</v>
      </c>
    </row>
    <row r="60" spans="1:10" ht="15" customHeight="1" x14ac:dyDescent="0.25">
      <c r="A60" t="s">
        <v>432</v>
      </c>
      <c r="B60" s="16">
        <v>3</v>
      </c>
      <c r="E60" t="s">
        <v>468</v>
      </c>
      <c r="H60" t="s">
        <v>161</v>
      </c>
      <c r="J60" s="40" t="s">
        <v>571</v>
      </c>
    </row>
    <row r="61" spans="1:10" ht="15" customHeight="1" x14ac:dyDescent="0.25">
      <c r="A61" t="s">
        <v>392</v>
      </c>
      <c r="B61" s="16">
        <v>9</v>
      </c>
      <c r="E61" t="s">
        <v>468</v>
      </c>
      <c r="H61" t="s">
        <v>695</v>
      </c>
      <c r="J61" s="40" t="s">
        <v>560</v>
      </c>
    </row>
    <row r="62" spans="1:10" ht="15" customHeight="1" x14ac:dyDescent="0.25">
      <c r="A62" t="s">
        <v>397</v>
      </c>
      <c r="B62" s="16">
        <v>17</v>
      </c>
      <c r="E62" t="s">
        <v>468</v>
      </c>
      <c r="H62" t="s">
        <v>696</v>
      </c>
      <c r="J62" s="40" t="s">
        <v>554</v>
      </c>
    </row>
    <row r="63" spans="1:10" ht="15" customHeight="1" x14ac:dyDescent="0.25">
      <c r="A63" t="s">
        <v>65</v>
      </c>
      <c r="B63" s="16">
        <v>10</v>
      </c>
      <c r="E63" t="s">
        <v>468</v>
      </c>
      <c r="H63" t="s">
        <v>187</v>
      </c>
      <c r="J63" s="40" t="s">
        <v>618</v>
      </c>
    </row>
    <row r="64" spans="1:10" ht="15" customHeight="1" x14ac:dyDescent="0.25">
      <c r="A64" t="s">
        <v>403</v>
      </c>
      <c r="B64" s="16">
        <v>25</v>
      </c>
      <c r="E64" t="s">
        <v>468</v>
      </c>
      <c r="H64" t="s">
        <v>687</v>
      </c>
      <c r="J64" s="40" t="s">
        <v>548</v>
      </c>
    </row>
    <row r="65" spans="1:10" ht="15" customHeight="1" x14ac:dyDescent="0.25">
      <c r="A65" t="s">
        <v>398</v>
      </c>
      <c r="B65" s="16">
        <v>18</v>
      </c>
      <c r="E65" t="s">
        <v>468</v>
      </c>
      <c r="H65" t="s">
        <v>696</v>
      </c>
      <c r="J65" s="40" t="s">
        <v>553</v>
      </c>
    </row>
    <row r="66" spans="1:10" ht="15" customHeight="1" x14ac:dyDescent="0.25">
      <c r="A66" t="s">
        <v>286</v>
      </c>
      <c r="B66" s="16">
        <v>29</v>
      </c>
      <c r="E66" t="s">
        <v>468</v>
      </c>
      <c r="H66" t="s">
        <v>687</v>
      </c>
      <c r="J66" s="40" t="s">
        <v>544</v>
      </c>
    </row>
    <row r="67" spans="1:10" ht="15" customHeight="1" x14ac:dyDescent="0.25">
      <c r="A67" t="s">
        <v>126</v>
      </c>
      <c r="B67" s="16">
        <v>6</v>
      </c>
      <c r="E67" t="s">
        <v>468</v>
      </c>
      <c r="F67" s="9">
        <v>43476</v>
      </c>
      <c r="H67" t="s">
        <v>687</v>
      </c>
      <c r="J67" s="40" t="s">
        <v>594</v>
      </c>
    </row>
    <row r="68" spans="1:10" ht="15" customHeight="1" x14ac:dyDescent="0.25">
      <c r="A68" t="s">
        <v>444</v>
      </c>
      <c r="B68" s="16">
        <v>11</v>
      </c>
      <c r="E68" t="s">
        <v>468</v>
      </c>
      <c r="F68" s="9">
        <v>43399</v>
      </c>
      <c r="H68" t="s">
        <v>689</v>
      </c>
      <c r="J68" s="40" t="s">
        <v>654</v>
      </c>
    </row>
    <row r="69" spans="1:10" ht="15" customHeight="1" x14ac:dyDescent="0.25">
      <c r="A69" t="s">
        <v>393</v>
      </c>
      <c r="B69" s="16">
        <v>10</v>
      </c>
      <c r="E69" t="s">
        <v>468</v>
      </c>
      <c r="H69" t="s">
        <v>695</v>
      </c>
      <c r="J69" s="40" t="s">
        <v>559</v>
      </c>
    </row>
    <row r="70" spans="1:10" ht="15" customHeight="1" x14ac:dyDescent="0.25">
      <c r="A70" t="s">
        <v>249</v>
      </c>
      <c r="B70" s="16">
        <v>22</v>
      </c>
      <c r="E70" t="s">
        <v>468</v>
      </c>
      <c r="F70" s="9">
        <v>43476</v>
      </c>
      <c r="H70" t="s">
        <v>687</v>
      </c>
      <c r="J70" s="40" t="s">
        <v>588</v>
      </c>
    </row>
    <row r="71" spans="1:10" ht="15" customHeight="1" x14ac:dyDescent="0.25">
      <c r="A71" t="s">
        <v>394</v>
      </c>
      <c r="B71" s="16">
        <v>11</v>
      </c>
      <c r="E71" t="s">
        <v>468</v>
      </c>
      <c r="H71" t="s">
        <v>695</v>
      </c>
      <c r="J71" s="40" t="s">
        <v>558</v>
      </c>
    </row>
    <row r="72" spans="1:10" ht="15" customHeight="1" x14ac:dyDescent="0.25">
      <c r="A72" t="s">
        <v>28</v>
      </c>
      <c r="B72" s="16">
        <v>14</v>
      </c>
      <c r="E72" t="s">
        <v>468</v>
      </c>
      <c r="F72" s="9">
        <v>43399</v>
      </c>
      <c r="H72" t="s">
        <v>687</v>
      </c>
      <c r="J72" s="40" t="s">
        <v>653</v>
      </c>
    </row>
    <row r="73" spans="1:10" ht="15" customHeight="1" x14ac:dyDescent="0.25">
      <c r="A73" t="s">
        <v>389</v>
      </c>
      <c r="B73" s="52">
        <v>43591</v>
      </c>
      <c r="E73" t="s">
        <v>468</v>
      </c>
      <c r="H73" t="s">
        <v>695</v>
      </c>
      <c r="J73" s="40" t="s">
        <v>563</v>
      </c>
    </row>
    <row r="74" spans="1:10" ht="15" customHeight="1" x14ac:dyDescent="0.25">
      <c r="A74" t="s">
        <v>406</v>
      </c>
      <c r="B74" s="16">
        <v>28</v>
      </c>
      <c r="E74" t="s">
        <v>468</v>
      </c>
      <c r="H74" t="s">
        <v>687</v>
      </c>
      <c r="J74" s="40" t="s">
        <v>545</v>
      </c>
    </row>
    <row r="75" spans="1:10" ht="15" customHeight="1" x14ac:dyDescent="0.25">
      <c r="A75" t="s">
        <v>13</v>
      </c>
      <c r="B75" s="16">
        <v>16</v>
      </c>
      <c r="E75" t="s">
        <v>468</v>
      </c>
      <c r="H75" t="s">
        <v>687</v>
      </c>
      <c r="J75" s="40" t="s">
        <v>612</v>
      </c>
    </row>
    <row r="76" spans="1:10" ht="15" customHeight="1" x14ac:dyDescent="0.25">
      <c r="A76" t="s">
        <v>14</v>
      </c>
      <c r="B76" s="16">
        <v>17</v>
      </c>
      <c r="E76" t="s">
        <v>468</v>
      </c>
      <c r="H76" t="s">
        <v>687</v>
      </c>
      <c r="J76" s="40" t="s">
        <v>611</v>
      </c>
    </row>
    <row r="77" spans="1:10" ht="15" customHeight="1" x14ac:dyDescent="0.25">
      <c r="A77" t="s">
        <v>15</v>
      </c>
      <c r="B77" s="16">
        <v>18</v>
      </c>
      <c r="E77" t="s">
        <v>468</v>
      </c>
      <c r="H77" t="s">
        <v>687</v>
      </c>
      <c r="J77" s="40" t="s">
        <v>610</v>
      </c>
    </row>
    <row r="78" spans="1:10" ht="15" customHeight="1" x14ac:dyDescent="0.25">
      <c r="A78" t="s">
        <v>17</v>
      </c>
      <c r="B78" s="16">
        <v>20</v>
      </c>
      <c r="E78" t="s">
        <v>468</v>
      </c>
      <c r="H78" t="s">
        <v>687</v>
      </c>
      <c r="J78" s="40" t="s">
        <v>608</v>
      </c>
    </row>
    <row r="79" spans="1:10" ht="15" customHeight="1" x14ac:dyDescent="0.25">
      <c r="A79" t="s">
        <v>399</v>
      </c>
      <c r="B79" s="16">
        <v>19</v>
      </c>
      <c r="E79" t="s">
        <v>468</v>
      </c>
      <c r="H79" t="s">
        <v>696</v>
      </c>
      <c r="J79" s="40" t="s">
        <v>552</v>
      </c>
    </row>
    <row r="80" spans="1:10" ht="15" customHeight="1" x14ac:dyDescent="0.25">
      <c r="A80" t="s">
        <v>395</v>
      </c>
      <c r="B80" s="52">
        <v>43812</v>
      </c>
      <c r="E80" t="s">
        <v>468</v>
      </c>
      <c r="H80" t="s">
        <v>695</v>
      </c>
      <c r="J80" s="40" t="s">
        <v>557</v>
      </c>
    </row>
    <row r="81" spans="1:10" ht="15" customHeight="1" x14ac:dyDescent="0.25">
      <c r="A81" t="s">
        <v>674</v>
      </c>
      <c r="B81" s="16">
        <v>4</v>
      </c>
      <c r="E81" t="s">
        <v>468</v>
      </c>
      <c r="F81" s="9">
        <v>43433</v>
      </c>
      <c r="H81" t="s">
        <v>161</v>
      </c>
      <c r="J81" s="40" t="s">
        <v>467</v>
      </c>
    </row>
    <row r="82" spans="1:10" ht="15" customHeight="1" x14ac:dyDescent="0.25">
      <c r="A82" t="s">
        <v>407</v>
      </c>
      <c r="B82" s="16">
        <v>30</v>
      </c>
      <c r="E82" t="s">
        <v>468</v>
      </c>
      <c r="H82" t="s">
        <v>687</v>
      </c>
      <c r="J82" s="40" t="s">
        <v>543</v>
      </c>
    </row>
    <row r="83" spans="1:10" ht="15" customHeight="1" x14ac:dyDescent="0.25">
      <c r="A83" t="s">
        <v>271</v>
      </c>
      <c r="B83" s="16">
        <v>6</v>
      </c>
      <c r="E83" t="s">
        <v>468</v>
      </c>
      <c r="F83" s="9">
        <v>43433</v>
      </c>
      <c r="H83" t="s">
        <v>161</v>
      </c>
      <c r="J83" s="40" t="s">
        <v>567</v>
      </c>
    </row>
    <row r="84" spans="1:10" ht="15" customHeight="1" x14ac:dyDescent="0.25">
      <c r="A84" t="s">
        <v>435</v>
      </c>
      <c r="B84" s="16">
        <v>4</v>
      </c>
      <c r="E84" t="s">
        <v>468</v>
      </c>
      <c r="H84" t="s">
        <v>161</v>
      </c>
      <c r="J84" s="40" t="s">
        <v>570</v>
      </c>
    </row>
    <row r="85" spans="1:10" ht="15" customHeight="1" x14ac:dyDescent="0.25">
      <c r="A85" t="s">
        <v>131</v>
      </c>
      <c r="B85" s="16">
        <v>14</v>
      </c>
      <c r="E85" t="s">
        <v>468</v>
      </c>
      <c r="F85" s="9">
        <v>43476</v>
      </c>
      <c r="H85" t="s">
        <v>687</v>
      </c>
      <c r="J85" s="40" t="s">
        <v>590</v>
      </c>
    </row>
    <row r="86" spans="1:10" ht="15" customHeight="1" x14ac:dyDescent="0.25">
      <c r="A86" t="s">
        <v>108</v>
      </c>
      <c r="B86" s="16">
        <v>23</v>
      </c>
      <c r="E86" t="s">
        <v>468</v>
      </c>
      <c r="F86" s="9">
        <v>43399</v>
      </c>
      <c r="H86" t="s">
        <v>687</v>
      </c>
      <c r="J86" s="40" t="s">
        <v>648</v>
      </c>
    </row>
    <row r="87" spans="1:10" ht="15" customHeight="1" x14ac:dyDescent="0.25">
      <c r="A87" t="s">
        <v>683</v>
      </c>
      <c r="B87" s="16" t="s">
        <v>505</v>
      </c>
      <c r="E87" t="s">
        <v>468</v>
      </c>
      <c r="H87" t="s">
        <v>695</v>
      </c>
      <c r="J87" s="40" t="s">
        <v>551</v>
      </c>
    </row>
    <row r="88" spans="1:10" ht="15" customHeight="1" x14ac:dyDescent="0.25">
      <c r="A88" t="s">
        <v>679</v>
      </c>
      <c r="B88" s="16">
        <v>8</v>
      </c>
      <c r="E88" t="s">
        <v>468</v>
      </c>
      <c r="J88" s="40" t="s">
        <v>627</v>
      </c>
    </row>
    <row r="89" spans="1:10" ht="15" customHeight="1" x14ac:dyDescent="0.25">
      <c r="A89" t="s">
        <v>26</v>
      </c>
      <c r="B89" s="16">
        <v>10</v>
      </c>
      <c r="E89" t="s">
        <v>468</v>
      </c>
      <c r="F89" s="9">
        <v>43399</v>
      </c>
      <c r="H89" t="s">
        <v>687</v>
      </c>
      <c r="J89" s="40" t="s">
        <v>655</v>
      </c>
    </row>
    <row r="90" spans="1:10" ht="15" customHeight="1" x14ac:dyDescent="0.25">
      <c r="A90" t="s">
        <v>243</v>
      </c>
      <c r="B90" s="16">
        <v>46</v>
      </c>
      <c r="E90" t="s">
        <v>468</v>
      </c>
      <c r="F90" s="9">
        <v>43399</v>
      </c>
      <c r="H90" t="s">
        <v>692</v>
      </c>
      <c r="J90" s="40" t="s">
        <v>635</v>
      </c>
    </row>
    <row r="91" spans="1:10" ht="15" customHeight="1" x14ac:dyDescent="0.25">
      <c r="A91" t="s">
        <v>16</v>
      </c>
      <c r="B91" s="16">
        <v>19</v>
      </c>
      <c r="E91" t="s">
        <v>468</v>
      </c>
      <c r="H91" t="s">
        <v>687</v>
      </c>
      <c r="J91" s="40" t="s">
        <v>609</v>
      </c>
    </row>
    <row r="92" spans="1:10" ht="15" customHeight="1" x14ac:dyDescent="0.25">
      <c r="A92" t="s">
        <v>241</v>
      </c>
      <c r="B92" s="16">
        <v>44</v>
      </c>
      <c r="E92" t="s">
        <v>468</v>
      </c>
      <c r="F92" s="9">
        <v>43399</v>
      </c>
      <c r="H92" t="s">
        <v>687</v>
      </c>
      <c r="J92" s="40" t="s">
        <v>636</v>
      </c>
    </row>
    <row r="93" spans="1:10" ht="15" customHeight="1" x14ac:dyDescent="0.25">
      <c r="A93" t="s">
        <v>132</v>
      </c>
      <c r="B93" s="16">
        <v>15</v>
      </c>
      <c r="E93" t="s">
        <v>468</v>
      </c>
      <c r="F93" s="9">
        <v>43476</v>
      </c>
      <c r="H93" t="s">
        <v>687</v>
      </c>
      <c r="J93" s="40" t="s">
        <v>589</v>
      </c>
    </row>
    <row r="94" spans="1:10" ht="15" customHeight="1" x14ac:dyDescent="0.25">
      <c r="A94" t="s">
        <v>391</v>
      </c>
      <c r="B94" s="16">
        <v>8</v>
      </c>
      <c r="E94" t="s">
        <v>468</v>
      </c>
      <c r="F94" s="9">
        <v>43476</v>
      </c>
      <c r="H94" t="s">
        <v>687</v>
      </c>
      <c r="J94" s="40" t="s">
        <v>561</v>
      </c>
    </row>
    <row r="95" spans="1:10" ht="15" customHeight="1" x14ac:dyDescent="0.25">
      <c r="A95" t="s">
        <v>116</v>
      </c>
      <c r="B95" s="16">
        <v>33</v>
      </c>
      <c r="E95" t="s">
        <v>468</v>
      </c>
      <c r="F95" s="9">
        <v>43399</v>
      </c>
      <c r="H95" t="s">
        <v>161</v>
      </c>
      <c r="J95" s="40" t="s">
        <v>643</v>
      </c>
    </row>
    <row r="96" spans="1:10" ht="15" customHeight="1" x14ac:dyDescent="0.25">
      <c r="A96" t="s">
        <v>119</v>
      </c>
      <c r="B96" s="16">
        <v>39</v>
      </c>
      <c r="E96" t="s">
        <v>468</v>
      </c>
      <c r="F96" s="9">
        <v>43399</v>
      </c>
      <c r="H96" t="s">
        <v>685</v>
      </c>
      <c r="J96" s="40" t="s">
        <v>640</v>
      </c>
    </row>
    <row r="97" spans="1:15" ht="15" customHeight="1" x14ac:dyDescent="0.25">
      <c r="A97" t="s">
        <v>225</v>
      </c>
      <c r="B97" s="16">
        <v>30</v>
      </c>
      <c r="E97" t="s">
        <v>468</v>
      </c>
      <c r="F97" s="9">
        <v>43476</v>
      </c>
      <c r="H97" t="s">
        <v>687</v>
      </c>
      <c r="J97" s="40" t="s">
        <v>586</v>
      </c>
    </row>
    <row r="98" spans="1:15" ht="15" customHeight="1" x14ac:dyDescent="0.25">
      <c r="A98" t="s">
        <v>237</v>
      </c>
      <c r="B98" s="16">
        <v>28</v>
      </c>
      <c r="E98" t="s">
        <v>468</v>
      </c>
      <c r="F98" s="9">
        <v>43476</v>
      </c>
      <c r="H98" t="s">
        <v>687</v>
      </c>
      <c r="J98" s="40" t="s">
        <v>587</v>
      </c>
    </row>
    <row r="99" spans="1:15" ht="15" customHeight="1" x14ac:dyDescent="0.25">
      <c r="A99" t="s">
        <v>117</v>
      </c>
      <c r="B99" s="16">
        <v>34</v>
      </c>
      <c r="E99" t="s">
        <v>468</v>
      </c>
      <c r="F99" s="9">
        <v>43399</v>
      </c>
      <c r="H99" t="s">
        <v>684</v>
      </c>
      <c r="J99" s="40" t="s">
        <v>642</v>
      </c>
    </row>
    <row r="100" spans="1:15" ht="15" customHeight="1" x14ac:dyDescent="0.25">
      <c r="A100" t="s">
        <v>125</v>
      </c>
      <c r="B100" s="16">
        <v>4</v>
      </c>
      <c r="E100" t="s">
        <v>468</v>
      </c>
      <c r="F100" s="9">
        <v>43476</v>
      </c>
      <c r="H100" t="s">
        <v>687</v>
      </c>
      <c r="J100" s="40" t="s">
        <v>595</v>
      </c>
    </row>
    <row r="101" spans="1:15" ht="15" customHeight="1" x14ac:dyDescent="0.25">
      <c r="A101" t="s">
        <v>109</v>
      </c>
      <c r="B101" s="16">
        <v>24</v>
      </c>
      <c r="E101" t="s">
        <v>468</v>
      </c>
      <c r="F101" s="9">
        <v>43399</v>
      </c>
      <c r="H101" t="s">
        <v>687</v>
      </c>
      <c r="J101" s="40" t="s">
        <v>647</v>
      </c>
    </row>
    <row r="102" spans="1:15" ht="15" customHeight="1" x14ac:dyDescent="0.25">
      <c r="A102" t="s">
        <v>107</v>
      </c>
      <c r="B102" s="16">
        <v>22</v>
      </c>
      <c r="E102" t="s">
        <v>468</v>
      </c>
      <c r="F102" s="9">
        <v>43399</v>
      </c>
      <c r="H102" t="s">
        <v>687</v>
      </c>
      <c r="J102" s="40" t="s">
        <v>649</v>
      </c>
    </row>
    <row r="103" spans="1:15" ht="15" customHeight="1" x14ac:dyDescent="0.25">
      <c r="A103" t="s">
        <v>106</v>
      </c>
      <c r="B103" s="16">
        <v>21</v>
      </c>
      <c r="E103" t="s">
        <v>468</v>
      </c>
      <c r="F103" s="9">
        <v>43399</v>
      </c>
      <c r="H103" t="s">
        <v>687</v>
      </c>
      <c r="J103" s="40" t="s">
        <v>650</v>
      </c>
    </row>
    <row r="104" spans="1:15" ht="15" customHeight="1" x14ac:dyDescent="0.25">
      <c r="A104" t="s">
        <v>102</v>
      </c>
      <c r="B104" s="52">
        <v>43499</v>
      </c>
      <c r="E104" t="s">
        <v>468</v>
      </c>
      <c r="F104" s="9">
        <v>43399</v>
      </c>
      <c r="H104" t="s">
        <v>687</v>
      </c>
      <c r="J104" s="40" t="s">
        <v>658</v>
      </c>
    </row>
    <row r="105" spans="1:15" ht="15" customHeight="1" x14ac:dyDescent="0.25">
      <c r="A105" t="s">
        <v>114</v>
      </c>
      <c r="B105" s="16">
        <v>31</v>
      </c>
      <c r="E105" t="s">
        <v>468</v>
      </c>
      <c r="F105" s="9">
        <v>43399</v>
      </c>
      <c r="H105" t="s">
        <v>161</v>
      </c>
      <c r="J105" s="40" t="s">
        <v>645</v>
      </c>
    </row>
    <row r="106" spans="1:15" ht="15" customHeight="1" x14ac:dyDescent="0.25">
      <c r="A106" t="s">
        <v>396</v>
      </c>
      <c r="B106" s="16" t="s">
        <v>556</v>
      </c>
      <c r="E106" t="s">
        <v>468</v>
      </c>
      <c r="H106" t="s">
        <v>695</v>
      </c>
      <c r="J106" s="40" t="s">
        <v>555</v>
      </c>
    </row>
    <row r="107" spans="1:15" ht="15" customHeight="1" x14ac:dyDescent="0.25">
      <c r="A107" t="s">
        <v>404</v>
      </c>
      <c r="B107" s="16">
        <v>26</v>
      </c>
      <c r="E107" t="s">
        <v>468</v>
      </c>
      <c r="H107" t="s">
        <v>687</v>
      </c>
      <c r="J107" s="40" t="s">
        <v>547</v>
      </c>
    </row>
    <row r="108" spans="1:15" ht="15" customHeight="1" x14ac:dyDescent="0.25">
      <c r="A108" t="s">
        <v>128</v>
      </c>
      <c r="B108" s="16">
        <v>8</v>
      </c>
      <c r="E108" t="s">
        <v>468</v>
      </c>
      <c r="F108" s="9">
        <v>43476</v>
      </c>
      <c r="H108" t="s">
        <v>687</v>
      </c>
      <c r="J108" s="40" t="s">
        <v>592</v>
      </c>
    </row>
    <row r="109" spans="1:15" ht="15" customHeight="1" x14ac:dyDescent="0.25">
      <c r="A109" t="s">
        <v>242</v>
      </c>
      <c r="B109" s="16">
        <v>34</v>
      </c>
      <c r="E109" t="s">
        <v>526</v>
      </c>
      <c r="F109" s="9">
        <v>43399</v>
      </c>
      <c r="G109" s="9">
        <v>43476</v>
      </c>
      <c r="H109" t="s">
        <v>692</v>
      </c>
      <c r="J109" s="40" t="s">
        <v>584</v>
      </c>
      <c r="K109" s="40" t="s">
        <v>583</v>
      </c>
      <c r="M109" s="48">
        <v>2.56</v>
      </c>
      <c r="N109" s="9">
        <v>43617</v>
      </c>
      <c r="O109" t="s">
        <v>470</v>
      </c>
    </row>
    <row r="110" spans="1:15" ht="15" customHeight="1" x14ac:dyDescent="0.25">
      <c r="A110" t="s">
        <v>229</v>
      </c>
      <c r="B110" s="16">
        <v>36</v>
      </c>
      <c r="E110" t="s">
        <v>526</v>
      </c>
      <c r="F110" s="9">
        <v>43433</v>
      </c>
      <c r="G110" s="9">
        <v>43476</v>
      </c>
      <c r="H110" t="s">
        <v>161</v>
      </c>
      <c r="J110" s="40" t="s">
        <v>582</v>
      </c>
      <c r="K110" s="40" t="s">
        <v>581</v>
      </c>
      <c r="M110" s="48">
        <v>5.23</v>
      </c>
      <c r="N110" s="9">
        <v>43814</v>
      </c>
      <c r="O110" t="s">
        <v>470</v>
      </c>
    </row>
    <row r="111" spans="1:15" ht="15" customHeight="1" x14ac:dyDescent="0.25">
      <c r="A111" t="s">
        <v>416</v>
      </c>
      <c r="B111" s="16" t="s">
        <v>511</v>
      </c>
      <c r="E111" t="s">
        <v>526</v>
      </c>
      <c r="F111" s="9">
        <v>43371</v>
      </c>
      <c r="H111" t="s">
        <v>187</v>
      </c>
      <c r="J111" s="40" t="s">
        <v>510</v>
      </c>
      <c r="K111" s="40" t="s">
        <v>509</v>
      </c>
      <c r="M111" s="48">
        <v>0.6</v>
      </c>
      <c r="N111" s="9">
        <v>43830</v>
      </c>
      <c r="O111" t="s">
        <v>470</v>
      </c>
    </row>
    <row r="112" spans="1:15" ht="15" customHeight="1" x14ac:dyDescent="0.25">
      <c r="A112" t="s">
        <v>98</v>
      </c>
      <c r="B112" s="52">
        <v>43560</v>
      </c>
      <c r="E112" t="s">
        <v>526</v>
      </c>
      <c r="G112" s="9">
        <v>43476</v>
      </c>
      <c r="H112" t="s">
        <v>192</v>
      </c>
      <c r="J112" s="40" t="s">
        <v>538</v>
      </c>
      <c r="K112" s="40" t="s">
        <v>537</v>
      </c>
      <c r="M112" s="48">
        <f>0.35 * 2</f>
        <v>0.7</v>
      </c>
      <c r="N112" s="9">
        <v>43830</v>
      </c>
    </row>
    <row r="113" spans="1:15" ht="15" customHeight="1" x14ac:dyDescent="0.25">
      <c r="A113" t="s">
        <v>415</v>
      </c>
      <c r="B113" s="52">
        <v>43812</v>
      </c>
      <c r="E113" t="s">
        <v>526</v>
      </c>
      <c r="F113" s="9">
        <v>43371</v>
      </c>
      <c r="H113" t="s">
        <v>187</v>
      </c>
      <c r="J113" s="40" t="s">
        <v>513</v>
      </c>
      <c r="K113" s="40" t="s">
        <v>512</v>
      </c>
      <c r="M113" s="48">
        <v>1.3</v>
      </c>
      <c r="N113" s="9">
        <v>43830</v>
      </c>
      <c r="O113" t="s">
        <v>470</v>
      </c>
    </row>
    <row r="114" spans="1:15" ht="15" customHeight="1" x14ac:dyDescent="0.25">
      <c r="A114" t="s">
        <v>429</v>
      </c>
      <c r="B114" s="16" t="s">
        <v>476</v>
      </c>
      <c r="E114" t="s">
        <v>526</v>
      </c>
      <c r="F114" s="9">
        <v>43371</v>
      </c>
      <c r="H114" t="s">
        <v>687</v>
      </c>
      <c r="J114" s="40" t="s">
        <v>475</v>
      </c>
      <c r="K114" s="40" t="s">
        <v>474</v>
      </c>
      <c r="M114" s="48">
        <v>1.7</v>
      </c>
      <c r="N114" s="9">
        <v>43830</v>
      </c>
      <c r="O114" t="s">
        <v>470</v>
      </c>
    </row>
    <row r="115" spans="1:15" ht="15" customHeight="1" x14ac:dyDescent="0.25">
      <c r="A115" t="s">
        <v>97</v>
      </c>
      <c r="B115" s="52">
        <v>43499</v>
      </c>
      <c r="E115" t="s">
        <v>526</v>
      </c>
      <c r="G115" s="9">
        <v>43476</v>
      </c>
      <c r="H115" t="s">
        <v>161</v>
      </c>
      <c r="J115" s="40" t="s">
        <v>540</v>
      </c>
      <c r="K115" s="40" t="s">
        <v>539</v>
      </c>
      <c r="M115" s="48">
        <v>1.7</v>
      </c>
      <c r="N115" s="9">
        <v>43830</v>
      </c>
    </row>
    <row r="116" spans="1:15" ht="15" customHeight="1" x14ac:dyDescent="0.25">
      <c r="A116" t="s">
        <v>99</v>
      </c>
      <c r="B116" s="52">
        <v>43623</v>
      </c>
      <c r="E116" t="s">
        <v>526</v>
      </c>
      <c r="G116" s="9">
        <v>43476</v>
      </c>
      <c r="H116" t="s">
        <v>687</v>
      </c>
      <c r="J116" s="40" t="s">
        <v>536</v>
      </c>
      <c r="K116" s="40" t="s">
        <v>535</v>
      </c>
      <c r="M116" s="48">
        <v>1.8</v>
      </c>
      <c r="N116" s="9">
        <v>43830</v>
      </c>
    </row>
    <row r="117" spans="1:15" ht="15" customHeight="1" x14ac:dyDescent="0.25">
      <c r="A117" t="s">
        <v>410</v>
      </c>
      <c r="B117" s="52">
        <v>43499</v>
      </c>
      <c r="E117" t="s">
        <v>526</v>
      </c>
      <c r="F117" s="9">
        <v>43371</v>
      </c>
      <c r="H117" t="s">
        <v>687</v>
      </c>
      <c r="J117" s="40" t="s">
        <v>523</v>
      </c>
      <c r="K117" s="40" t="s">
        <v>522</v>
      </c>
      <c r="M117" s="48">
        <v>5.8</v>
      </c>
      <c r="N117" s="9">
        <v>43830</v>
      </c>
      <c r="O117" t="s">
        <v>470</v>
      </c>
    </row>
    <row r="118" spans="1:15" ht="15" customHeight="1" x14ac:dyDescent="0.25">
      <c r="A118" t="s">
        <v>411</v>
      </c>
      <c r="B118" s="52">
        <v>43560</v>
      </c>
      <c r="E118" t="s">
        <v>526</v>
      </c>
      <c r="F118" s="9">
        <v>43371</v>
      </c>
      <c r="H118" t="s">
        <v>687</v>
      </c>
      <c r="J118" s="40" t="s">
        <v>521</v>
      </c>
      <c r="K118" s="40" t="s">
        <v>520</v>
      </c>
      <c r="M118" s="48">
        <v>6.3</v>
      </c>
      <c r="N118" s="9">
        <v>43830</v>
      </c>
      <c r="O118" t="s">
        <v>470</v>
      </c>
    </row>
    <row r="119" spans="1:15" ht="15" customHeight="1" x14ac:dyDescent="0.25">
      <c r="A119" t="s">
        <v>419</v>
      </c>
      <c r="B119" s="16" t="s">
        <v>473</v>
      </c>
      <c r="E119" t="s">
        <v>526</v>
      </c>
      <c r="F119" s="9">
        <v>43371</v>
      </c>
      <c r="H119" t="s">
        <v>687</v>
      </c>
      <c r="J119" s="40" t="s">
        <v>472</v>
      </c>
      <c r="K119" s="40" t="s">
        <v>471</v>
      </c>
      <c r="M119" s="48">
        <v>19.600000000000001</v>
      </c>
      <c r="N119" s="9">
        <v>43830</v>
      </c>
      <c r="O119" t="s">
        <v>470</v>
      </c>
    </row>
    <row r="120" spans="1:15" ht="15" customHeight="1" x14ac:dyDescent="0.25">
      <c r="A120" t="s">
        <v>421</v>
      </c>
      <c r="B120" s="16" t="s">
        <v>501</v>
      </c>
      <c r="E120" t="s">
        <v>526</v>
      </c>
      <c r="F120" s="9">
        <v>43371</v>
      </c>
      <c r="H120" t="s">
        <v>687</v>
      </c>
      <c r="J120" s="40" t="s">
        <v>500</v>
      </c>
      <c r="K120" s="40" t="s">
        <v>499</v>
      </c>
      <c r="M120" s="48">
        <v>20.9</v>
      </c>
      <c r="N120" s="9">
        <v>43830</v>
      </c>
      <c r="O120" t="s">
        <v>470</v>
      </c>
    </row>
    <row r="121" spans="1:15" ht="15" customHeight="1" x14ac:dyDescent="0.25">
      <c r="A121" t="s">
        <v>414</v>
      </c>
      <c r="B121" s="52">
        <v>43749</v>
      </c>
      <c r="E121" t="s">
        <v>526</v>
      </c>
      <c r="F121" s="9">
        <v>43371</v>
      </c>
      <c r="H121" t="s">
        <v>687</v>
      </c>
      <c r="J121" s="40" t="s">
        <v>515</v>
      </c>
      <c r="K121" s="40" t="s">
        <v>514</v>
      </c>
      <c r="M121" s="48">
        <v>2.1</v>
      </c>
      <c r="N121" s="9">
        <v>43905</v>
      </c>
      <c r="O121" t="s">
        <v>470</v>
      </c>
    </row>
    <row r="122" spans="1:15" ht="15" customHeight="1" x14ac:dyDescent="0.25">
      <c r="A122" t="s">
        <v>424</v>
      </c>
      <c r="B122" s="16" t="s">
        <v>492</v>
      </c>
      <c r="E122" t="s">
        <v>526</v>
      </c>
      <c r="F122" s="9">
        <v>43371</v>
      </c>
      <c r="H122" t="s">
        <v>687</v>
      </c>
      <c r="J122" s="40" t="s">
        <v>491</v>
      </c>
      <c r="K122" s="40" t="s">
        <v>490</v>
      </c>
      <c r="M122" s="48">
        <v>13.3</v>
      </c>
      <c r="N122" s="9">
        <v>43983</v>
      </c>
      <c r="O122" t="s">
        <v>470</v>
      </c>
    </row>
    <row r="123" spans="1:15" ht="15" customHeight="1" x14ac:dyDescent="0.25">
      <c r="A123" t="s">
        <v>425</v>
      </c>
      <c r="B123" s="16" t="s">
        <v>489</v>
      </c>
      <c r="E123" t="s">
        <v>526</v>
      </c>
      <c r="F123" s="9">
        <v>43371</v>
      </c>
      <c r="H123" t="s">
        <v>687</v>
      </c>
      <c r="J123" s="40" t="s">
        <v>488</v>
      </c>
      <c r="K123" s="40" t="s">
        <v>487</v>
      </c>
      <c r="M123" s="48">
        <v>13.8</v>
      </c>
      <c r="N123" s="9">
        <v>43983</v>
      </c>
      <c r="O123" t="s">
        <v>470</v>
      </c>
    </row>
    <row r="124" spans="1:15" ht="15" customHeight="1" x14ac:dyDescent="0.25">
      <c r="A124" t="s">
        <v>423</v>
      </c>
      <c r="B124" s="16" t="s">
        <v>495</v>
      </c>
      <c r="E124" t="s">
        <v>526</v>
      </c>
      <c r="F124" s="9">
        <v>43371</v>
      </c>
      <c r="H124" t="s">
        <v>687</v>
      </c>
      <c r="J124" s="40" t="s">
        <v>494</v>
      </c>
      <c r="K124" s="40" t="s">
        <v>493</v>
      </c>
      <c r="M124" s="48">
        <v>3.4</v>
      </c>
      <c r="N124" s="9">
        <v>44196</v>
      </c>
      <c r="O124" t="s">
        <v>477</v>
      </c>
    </row>
    <row r="125" spans="1:15" ht="15" customHeight="1" x14ac:dyDescent="0.25">
      <c r="A125" t="s">
        <v>412</v>
      </c>
      <c r="B125" s="52">
        <v>43623</v>
      </c>
      <c r="E125" t="s">
        <v>526</v>
      </c>
      <c r="F125" s="9">
        <v>43371</v>
      </c>
      <c r="H125" t="s">
        <v>687</v>
      </c>
      <c r="J125" s="40" t="s">
        <v>519</v>
      </c>
      <c r="K125" s="40" t="s">
        <v>518</v>
      </c>
      <c r="M125" s="48">
        <v>3.9</v>
      </c>
      <c r="N125" s="9">
        <v>44196</v>
      </c>
      <c r="O125" t="s">
        <v>477</v>
      </c>
    </row>
    <row r="126" spans="1:15" ht="15" customHeight="1" x14ac:dyDescent="0.25">
      <c r="A126" t="s">
        <v>420</v>
      </c>
      <c r="B126" s="16" t="s">
        <v>504</v>
      </c>
      <c r="E126" t="s">
        <v>526</v>
      </c>
      <c r="F126" s="9">
        <v>43371</v>
      </c>
      <c r="H126" t="s">
        <v>687</v>
      </c>
      <c r="J126" s="40" t="s">
        <v>503</v>
      </c>
      <c r="K126" s="40" t="s">
        <v>502</v>
      </c>
      <c r="M126" s="48">
        <v>4.2</v>
      </c>
      <c r="N126" s="9">
        <v>44196</v>
      </c>
      <c r="O126" t="s">
        <v>470</v>
      </c>
    </row>
    <row r="127" spans="1:15" ht="15" customHeight="1" x14ac:dyDescent="0.25">
      <c r="A127" t="s">
        <v>47</v>
      </c>
      <c r="B127" s="52">
        <v>43528</v>
      </c>
      <c r="E127" t="s">
        <v>526</v>
      </c>
      <c r="F127" s="9">
        <v>43432</v>
      </c>
      <c r="G127" s="9">
        <v>43490</v>
      </c>
      <c r="H127" t="s">
        <v>687</v>
      </c>
      <c r="J127" s="40" t="s">
        <v>602</v>
      </c>
      <c r="K127" s="40" t="s">
        <v>601</v>
      </c>
      <c r="M127" s="48">
        <v>4.9000000000000004</v>
      </c>
      <c r="N127" s="9">
        <v>44196</v>
      </c>
    </row>
    <row r="128" spans="1:15" ht="15" customHeight="1" x14ac:dyDescent="0.25">
      <c r="A128" t="s">
        <v>112</v>
      </c>
      <c r="B128" s="16">
        <v>52</v>
      </c>
      <c r="E128" t="s">
        <v>526</v>
      </c>
      <c r="F128" s="9">
        <v>43399</v>
      </c>
      <c r="G128" s="9">
        <v>43476</v>
      </c>
      <c r="H128" t="s">
        <v>161</v>
      </c>
      <c r="J128" s="40" t="s">
        <v>575</v>
      </c>
      <c r="K128" s="40" t="s">
        <v>574</v>
      </c>
      <c r="M128" s="48">
        <v>66.2</v>
      </c>
      <c r="N128" s="9">
        <v>44196</v>
      </c>
      <c r="O128" t="s">
        <v>470</v>
      </c>
    </row>
    <row r="129" spans="1:15" ht="15" customHeight="1" x14ac:dyDescent="0.25">
      <c r="A129" t="s">
        <v>426</v>
      </c>
      <c r="B129" s="16" t="s">
        <v>486</v>
      </c>
      <c r="E129" t="s">
        <v>526</v>
      </c>
      <c r="F129" s="9">
        <v>43371</v>
      </c>
      <c r="H129" t="s">
        <v>687</v>
      </c>
      <c r="J129" s="40" t="s">
        <v>485</v>
      </c>
      <c r="K129" s="40" t="s">
        <v>484</v>
      </c>
      <c r="M129" s="48">
        <v>29.2</v>
      </c>
      <c r="N129" s="9">
        <v>44348</v>
      </c>
      <c r="O129" t="s">
        <v>470</v>
      </c>
    </row>
    <row r="130" spans="1:15" ht="15" customHeight="1" x14ac:dyDescent="0.25">
      <c r="A130" t="s">
        <v>239</v>
      </c>
      <c r="B130" s="16">
        <v>40</v>
      </c>
      <c r="E130" t="s">
        <v>526</v>
      </c>
      <c r="F130" s="9">
        <v>43399</v>
      </c>
      <c r="G130" s="9">
        <v>43476</v>
      </c>
      <c r="H130" t="s">
        <v>687</v>
      </c>
      <c r="J130" s="40" t="s">
        <v>577</v>
      </c>
      <c r="K130" s="40" t="s">
        <v>576</v>
      </c>
      <c r="M130" s="48">
        <v>42.1</v>
      </c>
      <c r="N130" s="9">
        <v>44501</v>
      </c>
      <c r="O130" t="s">
        <v>470</v>
      </c>
    </row>
    <row r="131" spans="1:15" ht="15" customHeight="1" x14ac:dyDescent="0.25">
      <c r="A131" t="s">
        <v>30</v>
      </c>
      <c r="B131" s="52">
        <v>43591</v>
      </c>
      <c r="E131" t="s">
        <v>526</v>
      </c>
      <c r="F131" s="9">
        <v>43432</v>
      </c>
      <c r="G131" s="9">
        <v>43490</v>
      </c>
      <c r="H131" t="s">
        <v>687</v>
      </c>
      <c r="J131" s="40" t="s">
        <v>600</v>
      </c>
      <c r="K131" s="40" t="s">
        <v>599</v>
      </c>
      <c r="M131" s="48">
        <v>9.1</v>
      </c>
      <c r="N131" s="9">
        <v>44561</v>
      </c>
    </row>
    <row r="132" spans="1:15" ht="15" customHeight="1" x14ac:dyDescent="0.25">
      <c r="A132" t="s">
        <v>413</v>
      </c>
      <c r="B132" s="52">
        <v>43686</v>
      </c>
      <c r="E132" t="s">
        <v>526</v>
      </c>
      <c r="F132" s="9">
        <v>43371</v>
      </c>
      <c r="H132" t="s">
        <v>687</v>
      </c>
      <c r="J132" s="40" t="s">
        <v>517</v>
      </c>
      <c r="K132" s="40" t="s">
        <v>516</v>
      </c>
      <c r="M132" s="48">
        <v>12.7</v>
      </c>
      <c r="N132" s="9">
        <v>44561</v>
      </c>
      <c r="O132" t="s">
        <v>470</v>
      </c>
    </row>
    <row r="133" spans="1:15" ht="15" customHeight="1" x14ac:dyDescent="0.25">
      <c r="A133" t="s">
        <v>427</v>
      </c>
      <c r="B133" s="16" t="s">
        <v>483</v>
      </c>
      <c r="E133" t="s">
        <v>526</v>
      </c>
      <c r="F133" s="9">
        <v>43371</v>
      </c>
      <c r="H133" t="s">
        <v>690</v>
      </c>
      <c r="J133" s="40" t="s">
        <v>482</v>
      </c>
      <c r="K133" s="40" t="s">
        <v>481</v>
      </c>
      <c r="M133" s="48">
        <v>18.600000000000001</v>
      </c>
      <c r="N133" s="9">
        <v>44561</v>
      </c>
      <c r="O133" t="s">
        <v>477</v>
      </c>
    </row>
    <row r="134" spans="1:15" ht="15" customHeight="1" x14ac:dyDescent="0.25">
      <c r="A134" t="s">
        <v>422</v>
      </c>
      <c r="B134" s="16" t="s">
        <v>498</v>
      </c>
      <c r="E134" t="s">
        <v>526</v>
      </c>
      <c r="F134" s="9">
        <v>43371</v>
      </c>
      <c r="H134" t="s">
        <v>687</v>
      </c>
      <c r="J134" s="40" t="s">
        <v>497</v>
      </c>
      <c r="K134" s="40" t="s">
        <v>496</v>
      </c>
      <c r="M134" s="48">
        <v>27.8</v>
      </c>
      <c r="N134" s="9">
        <v>44561</v>
      </c>
      <c r="O134" t="s">
        <v>470</v>
      </c>
    </row>
    <row r="135" spans="1:15" ht="15" customHeight="1" x14ac:dyDescent="0.25">
      <c r="A135" t="s">
        <v>417</v>
      </c>
      <c r="B135" s="16" t="s">
        <v>508</v>
      </c>
      <c r="E135" t="s">
        <v>526</v>
      </c>
      <c r="F135" s="9">
        <v>43371</v>
      </c>
      <c r="H135" t="s">
        <v>690</v>
      </c>
      <c r="J135" s="40" t="s">
        <v>507</v>
      </c>
      <c r="K135" s="40" t="s">
        <v>506</v>
      </c>
      <c r="M135" s="48">
        <v>30</v>
      </c>
      <c r="N135" s="9">
        <v>44561</v>
      </c>
      <c r="O135" t="s">
        <v>477</v>
      </c>
    </row>
    <row r="136" spans="1:15" ht="15" customHeight="1" x14ac:dyDescent="0.25">
      <c r="A136" t="s">
        <v>428</v>
      </c>
      <c r="B136" s="16" t="s">
        <v>480</v>
      </c>
      <c r="E136" t="s">
        <v>526</v>
      </c>
      <c r="F136" s="9">
        <v>43371</v>
      </c>
      <c r="H136" t="s">
        <v>687</v>
      </c>
      <c r="J136" s="40" t="s">
        <v>479</v>
      </c>
      <c r="K136" s="40" t="s">
        <v>478</v>
      </c>
      <c r="M136" s="48">
        <v>27.9</v>
      </c>
      <c r="N136" s="9">
        <v>44621</v>
      </c>
      <c r="O136" t="s">
        <v>477</v>
      </c>
    </row>
    <row r="137" spans="1:15" ht="15" customHeight="1" x14ac:dyDescent="0.25">
      <c r="A137" t="s">
        <v>104</v>
      </c>
      <c r="B137" s="16">
        <v>38</v>
      </c>
      <c r="E137" t="s">
        <v>526</v>
      </c>
      <c r="F137" s="9">
        <v>43399</v>
      </c>
      <c r="G137" s="9">
        <v>43476</v>
      </c>
      <c r="H137" t="s">
        <v>687</v>
      </c>
      <c r="J137" s="40" t="s">
        <v>580</v>
      </c>
      <c r="K137" s="40" t="s">
        <v>579</v>
      </c>
      <c r="M137" s="48">
        <v>32.5</v>
      </c>
      <c r="N137" s="9">
        <v>44713</v>
      </c>
      <c r="O137" t="s">
        <v>578</v>
      </c>
    </row>
    <row r="138" spans="1:15" ht="15" customHeight="1" x14ac:dyDescent="0.25">
      <c r="A138" t="s">
        <v>680</v>
      </c>
      <c r="B138" s="52">
        <v>43591</v>
      </c>
      <c r="E138" t="s">
        <v>526</v>
      </c>
      <c r="F138" s="9">
        <v>43432</v>
      </c>
      <c r="G138" s="9">
        <v>43490</v>
      </c>
      <c r="H138" t="s">
        <v>161</v>
      </c>
      <c r="J138" s="40" t="s">
        <v>532</v>
      </c>
      <c r="K138" s="40" t="s">
        <v>531</v>
      </c>
      <c r="M138" s="48">
        <v>129</v>
      </c>
      <c r="N138" s="9">
        <v>44986</v>
      </c>
    </row>
    <row r="139" spans="1:15" ht="15" customHeight="1" x14ac:dyDescent="0.25">
      <c r="A139" t="s">
        <v>681</v>
      </c>
      <c r="B139" s="52">
        <v>43654</v>
      </c>
      <c r="E139" t="s">
        <v>526</v>
      </c>
      <c r="F139" s="9">
        <v>43432</v>
      </c>
      <c r="G139" s="9">
        <v>43490</v>
      </c>
      <c r="H139" t="s">
        <v>688</v>
      </c>
      <c r="J139" s="40" t="s">
        <v>530</v>
      </c>
      <c r="K139" s="40" t="s">
        <v>529</v>
      </c>
      <c r="M139" s="48">
        <v>71</v>
      </c>
      <c r="N139" s="9">
        <v>45017</v>
      </c>
    </row>
    <row r="140" spans="1:15" ht="15" customHeight="1" x14ac:dyDescent="0.25">
      <c r="A140" t="s">
        <v>675</v>
      </c>
      <c r="B140" s="52">
        <v>43499</v>
      </c>
      <c r="E140" t="s">
        <v>526</v>
      </c>
      <c r="J140" s="40" t="s">
        <v>632</v>
      </c>
      <c r="K140" s="40" t="s">
        <v>631</v>
      </c>
      <c r="M140" s="48">
        <v>83</v>
      </c>
      <c r="N140" s="9">
        <v>45047</v>
      </c>
    </row>
    <row r="141" spans="1:15" ht="15" customHeight="1" x14ac:dyDescent="0.25">
      <c r="A141" t="s">
        <v>676</v>
      </c>
      <c r="B141" s="52">
        <v>43560</v>
      </c>
      <c r="E141" t="s">
        <v>526</v>
      </c>
      <c r="J141" s="40" t="s">
        <v>630</v>
      </c>
      <c r="K141" s="40" t="s">
        <v>629</v>
      </c>
      <c r="M141" s="48">
        <v>94</v>
      </c>
      <c r="N141" s="9">
        <v>45047</v>
      </c>
    </row>
    <row r="142" spans="1:15" ht="15" customHeight="1" x14ac:dyDescent="0.25">
      <c r="A142" s="44" t="s">
        <v>677</v>
      </c>
      <c r="B142" s="53">
        <v>43528</v>
      </c>
      <c r="C142" s="44"/>
      <c r="D142" s="44"/>
      <c r="E142" t="s">
        <v>526</v>
      </c>
      <c r="F142" s="45">
        <v>43364</v>
      </c>
      <c r="G142" s="45">
        <v>43490</v>
      </c>
      <c r="H142" s="44" t="s">
        <v>684</v>
      </c>
      <c r="I142" s="44"/>
      <c r="J142" s="46" t="s">
        <v>534</v>
      </c>
      <c r="K142" s="46" t="s">
        <v>533</v>
      </c>
      <c r="L142" s="46"/>
      <c r="M142" s="49">
        <v>146</v>
      </c>
      <c r="N142" s="45">
        <v>45047</v>
      </c>
      <c r="O142" s="44"/>
    </row>
    <row r="143" spans="1:15" ht="15" customHeight="1" x14ac:dyDescent="0.25">
      <c r="A143" t="s">
        <v>48</v>
      </c>
      <c r="B143" s="52">
        <v>43654</v>
      </c>
      <c r="E143" t="s">
        <v>526</v>
      </c>
      <c r="F143" s="9">
        <v>43432</v>
      </c>
      <c r="G143" s="9">
        <v>43490</v>
      </c>
      <c r="H143" t="s">
        <v>161</v>
      </c>
      <c r="J143" s="40" t="s">
        <v>598</v>
      </c>
      <c r="K143" s="40" t="s">
        <v>597</v>
      </c>
      <c r="M143" s="48">
        <v>60</v>
      </c>
      <c r="N143" s="9">
        <v>45291</v>
      </c>
    </row>
    <row r="144" spans="1:15" ht="15" customHeight="1" x14ac:dyDescent="0.25">
      <c r="A144" t="s">
        <v>430</v>
      </c>
      <c r="B144" s="52">
        <v>43528</v>
      </c>
      <c r="E144" t="s">
        <v>526</v>
      </c>
      <c r="F144" s="9">
        <v>43399</v>
      </c>
      <c r="H144" t="s">
        <v>161</v>
      </c>
      <c r="J144" s="40" t="s">
        <v>569</v>
      </c>
      <c r="K144" s="40" t="s">
        <v>568</v>
      </c>
      <c r="M144" s="48">
        <v>0.5</v>
      </c>
      <c r="N144" s="9">
        <v>43507</v>
      </c>
      <c r="O144" t="s">
        <v>470</v>
      </c>
    </row>
    <row r="145" spans="1:15" s="44" customFormat="1" ht="15" customHeight="1" x14ac:dyDescent="0.25">
      <c r="A145" t="s">
        <v>673</v>
      </c>
      <c r="B145" s="52">
        <v>43562</v>
      </c>
      <c r="C145"/>
      <c r="D145"/>
      <c r="E145" t="s">
        <v>526</v>
      </c>
      <c r="F145" s="9">
        <v>43433</v>
      </c>
      <c r="G145"/>
      <c r="H145" t="s">
        <v>693</v>
      </c>
      <c r="I145"/>
      <c r="J145" s="40" t="s">
        <v>525</v>
      </c>
      <c r="K145" s="40" t="s">
        <v>524</v>
      </c>
      <c r="L145" s="40"/>
      <c r="M145" s="48">
        <f>7560154/1000000</f>
        <v>7.5601539999999998</v>
      </c>
      <c r="N145" s="9">
        <v>43830</v>
      </c>
      <c r="O145"/>
    </row>
    <row r="146" spans="1:15" ht="15" customHeight="1" x14ac:dyDescent="0.25">
      <c r="A146" t="s">
        <v>672</v>
      </c>
      <c r="B146" s="52">
        <v>43499</v>
      </c>
      <c r="E146" t="s">
        <v>526</v>
      </c>
      <c r="F146" s="9">
        <v>43433</v>
      </c>
      <c r="H146" t="s">
        <v>161</v>
      </c>
      <c r="J146" s="40" t="s">
        <v>469</v>
      </c>
      <c r="K146" s="40" t="s">
        <v>527</v>
      </c>
      <c r="M146" s="48">
        <f>30159604/1000000</f>
        <v>30.159604000000002</v>
      </c>
      <c r="N146" s="9">
        <v>44196</v>
      </c>
    </row>
    <row r="147" spans="1:15" ht="15" customHeight="1" x14ac:dyDescent="0.25">
      <c r="A147" t="s">
        <v>682</v>
      </c>
      <c r="M147" s="48">
        <v>68.5</v>
      </c>
      <c r="N147" s="9">
        <v>43982</v>
      </c>
    </row>
    <row r="148" spans="1:15" ht="15" customHeight="1" x14ac:dyDescent="0.25">
      <c r="A148" t="s">
        <v>238</v>
      </c>
      <c r="B148" s="16">
        <v>41</v>
      </c>
      <c r="H148" t="s">
        <v>161</v>
      </c>
      <c r="J148" s="40" t="s">
        <v>638</v>
      </c>
    </row>
    <row r="149" spans="1:15" ht="15" customHeight="1" x14ac:dyDescent="0.25">
      <c r="A149" t="s">
        <v>120</v>
      </c>
      <c r="B149" s="16">
        <v>40</v>
      </c>
      <c r="H149" t="s">
        <v>692</v>
      </c>
      <c r="J149" s="40" t="s">
        <v>639</v>
      </c>
    </row>
    <row r="150" spans="1:15" ht="15" customHeight="1" x14ac:dyDescent="0.25">
      <c r="A150" t="s">
        <v>118</v>
      </c>
      <c r="B150" s="16">
        <v>37</v>
      </c>
      <c r="H150" t="s">
        <v>690</v>
      </c>
      <c r="J150" s="40" t="s">
        <v>641</v>
      </c>
    </row>
    <row r="151" spans="1:15" ht="15" customHeight="1" x14ac:dyDescent="0.25">
      <c r="A151" t="s">
        <v>244</v>
      </c>
      <c r="B151" s="16">
        <v>47</v>
      </c>
      <c r="H151" t="s">
        <v>687</v>
      </c>
      <c r="J151" s="40" t="s">
        <v>634</v>
      </c>
    </row>
  </sheetData>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Notes</vt:lpstr>
      <vt:lpstr>Needs</vt:lpstr>
      <vt:lpstr>LookupTables</vt:lpstr>
      <vt:lpstr>Sheet1</vt:lpstr>
      <vt:lpstr>Scraped</vt:lpstr>
      <vt:lpstr>Driver</vt:lpstr>
      <vt:lpstr>PJM_Area</vt:lpstr>
      <vt:lpstr>Result</vt:lpstr>
      <vt:lpstr>Status</vt:lpstr>
      <vt:lpstr>Units</vt:lpstr>
    </vt:vector>
  </TitlesOfParts>
  <Company>PJM Interconnection,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Farmer, Lawrence</dc:creator>
  <cp:lastModifiedBy>Farmer, Lawrence</cp:lastModifiedBy>
  <dcterms:created xsi:type="dcterms:W3CDTF">2019-01-23T18:55:11Z</dcterms:created>
  <dcterms:modified xsi:type="dcterms:W3CDTF">2019-03-27T15:23:32Z</dcterms:modified>
</cp:coreProperties>
</file>