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0200" firstSheet="1" activeTab="3"/>
  </bookViews>
  <sheets>
    <sheet name="Cleared DA with RT within 20%" sheetId="1" r:id="rId1"/>
    <sheet name="Clrd DA with RT not Within 20%" sheetId="2" r:id="rId2"/>
    <sheet name="RT Dispatch within 20%" sheetId="3" r:id="rId3"/>
    <sheet name="RT Dispatch not within 20%" sheetId="4" r:id="rId4"/>
  </sheets>
  <definedNames/>
  <calcPr fullCalcOnLoad="1"/>
</workbook>
</file>

<file path=xl/sharedStrings.xml><?xml version="1.0" encoding="utf-8"?>
<sst xmlns="http://schemas.openxmlformats.org/spreadsheetml/2006/main" count="132" uniqueCount="43">
  <si>
    <t>Real Time Market Parameters</t>
  </si>
  <si>
    <t>Real Time Offer Price ($/MWh)</t>
  </si>
  <si>
    <t>Shutdown Cost ($)</t>
  </si>
  <si>
    <t>Minimum Down Time (Hours)</t>
  </si>
  <si>
    <t>Notification Time (Hour)</t>
  </si>
  <si>
    <t>Real Time Market Dispatch</t>
  </si>
  <si>
    <t>Real Time Market Performance</t>
  </si>
  <si>
    <t>Real Time LMP ($/MWh)</t>
  </si>
  <si>
    <t>Settlements</t>
  </si>
  <si>
    <t>Make Whole</t>
  </si>
  <si>
    <t>BAL Operating Reserve For Load Response Credits =</t>
  </si>
  <si>
    <t>Values</t>
  </si>
  <si>
    <t>HE 14</t>
  </si>
  <si>
    <t>Real Time Offer (MW)</t>
  </si>
  <si>
    <t>RTO Bal Operating Reserve for Deviations Rate ($/MWh)</t>
  </si>
  <si>
    <t>East Bal Operating Reserve for Deviations Rate ($/MWh)</t>
  </si>
  <si>
    <t>West Bal Operating Reserve for Deviations Rate ($/MWh)</t>
  </si>
  <si>
    <t>Day Ahead Market Parameters</t>
  </si>
  <si>
    <t>Day Ahead Offer (MW)</t>
  </si>
  <si>
    <t>Day Ahead Offer Price ($/MWh)</t>
  </si>
  <si>
    <t>Day Ahead LMP ($/MWh)</t>
  </si>
  <si>
    <t>DA Operating Reserve For Load Response Credits =</t>
  </si>
  <si>
    <t>Deviations (Calculated hourly)</t>
  </si>
  <si>
    <t>RTO Balancing Operating Reserves Deviations Charges = Deviations * RTO Bal Rate ($)</t>
  </si>
  <si>
    <t>East Balancing Operating Reserves Deviations Charges = Deviations * East Bal Rate ($)</t>
  </si>
  <si>
    <t>West Balancing Operating Reserves Deviations Charges = Deviations * Westt Bal Rate ($)</t>
  </si>
  <si>
    <t>Real Time Reduction including Losses (MWh)</t>
  </si>
  <si>
    <t>RT Dispatched MWh</t>
  </si>
  <si>
    <t>PJM Deviations = If DA MW * 0.8 &gt; RT MW &gt; DA MW *1.2 then ABS(RT MW  - DA MW) else 0 (MWh)</t>
  </si>
  <si>
    <t>East Deviations = If DA MW * 0.8 &gt; RT MW &gt; DA MW *1.2 then ABS(RT MW  - DA MW) else 0 (MWh)</t>
  </si>
  <si>
    <t>West Deviations = If DA MW * 0.8 &gt; RT MW &gt; DA MW *1.2 then ABS(RT MW  - DA MW) else 0 (MWh)</t>
  </si>
  <si>
    <t>PJM Deviations = If RT Disp MWh * 0.8 &gt; RT Reduction MWh &gt; RT Disp MWh *1.2 then ABS(RT Reduction MWh  - RT Disp MWh) else 0 (MWh)</t>
  </si>
  <si>
    <t>East Deviations = If RT Disp MWh * 0.8 &gt; RT Reduction MWh &gt; RT Disp MWh *1.2 then ABS(RT Reduction MWh  - RT Disp MWh) else 0 (MWh)</t>
  </si>
  <si>
    <t>West Deviations = If RT Disp MWh * 0.8 &gt; RT Reduction MWh &gt; RT Disp MWh *1.2 then ABS(RT Reduction MWh  - RT Disp MWh) else 0 (MWh)</t>
  </si>
  <si>
    <t>Balancing Load Response Credit = RT Load Response MWh * RT LMP ($)</t>
  </si>
  <si>
    <t>Net Benefits Price ($/MWh)</t>
  </si>
  <si>
    <t xml:space="preserve">    (DA Load Response Bid + DA Shutdown Cost - DA Load Response Credits)</t>
  </si>
  <si>
    <t>Day Ahead Load Response Credit ($) = DA Load Response MWh * MAX(0, DA LMP)</t>
  </si>
  <si>
    <t>Balancing Load Response Credits ($) = (RT MWh - DA MWh) * RT LMP</t>
  </si>
  <si>
    <t>HE 15</t>
  </si>
  <si>
    <t>Cleared Day Ahead Bid</t>
  </si>
  <si>
    <t>Day Ahead Load Response MWh</t>
  </si>
  <si>
    <t xml:space="preserve">    (RT Load Response Bid + RT Shutdown Cost - Bal Sync Reserves Revenue Above Cost - RT Load Response Credits)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</si>
</sst>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 wrapText="1"/>
    </xf>
    <xf numFmtId="2" fontId="0" fillId="0" borderId="0" xfId="0" applyNumberFormat="1" applyFont="1" applyAlignment="1">
      <alignment horizontal="center"/>
    </xf>
    <xf numFmtId="165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89.7109375" style="0" bestFit="1" customWidth="1"/>
    <col min="3" max="3" width="10.8515625" style="0" bestFit="1" customWidth="1"/>
  </cols>
  <sheetData>
    <row r="1" spans="1:2" ht="15.75">
      <c r="A1" s="2" t="s">
        <v>17</v>
      </c>
      <c r="B1" s="3" t="s">
        <v>11</v>
      </c>
    </row>
    <row r="2" spans="1:2" ht="12.75">
      <c r="A2" t="s">
        <v>35</v>
      </c>
      <c r="B2" s="13">
        <v>35</v>
      </c>
    </row>
    <row r="3" spans="1:2" ht="12.75">
      <c r="A3" t="s">
        <v>18</v>
      </c>
      <c r="B3" s="4">
        <v>1</v>
      </c>
    </row>
    <row r="4" spans="1:2" ht="12.75">
      <c r="A4" t="s">
        <v>19</v>
      </c>
      <c r="B4" s="5">
        <v>90</v>
      </c>
    </row>
    <row r="5" spans="1:2" ht="12.75">
      <c r="A5" t="s">
        <v>2</v>
      </c>
      <c r="B5" s="5">
        <v>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ht="12.75">
      <c r="B8" s="6"/>
    </row>
    <row r="9" spans="1:3" ht="15.75">
      <c r="A9" s="2" t="s">
        <v>40</v>
      </c>
      <c r="B9" s="3" t="s">
        <v>12</v>
      </c>
      <c r="C9" s="3" t="s">
        <v>39</v>
      </c>
    </row>
    <row r="10" spans="1:3" ht="12.75">
      <c r="A10" t="s">
        <v>41</v>
      </c>
      <c r="B10" s="5">
        <v>1</v>
      </c>
      <c r="C10" s="5">
        <v>1</v>
      </c>
    </row>
    <row r="11" spans="1:3" ht="12.75">
      <c r="A11" t="s">
        <v>20</v>
      </c>
      <c r="B11" s="5">
        <v>101</v>
      </c>
      <c r="C11" s="5">
        <v>70</v>
      </c>
    </row>
    <row r="12" spans="2:3" ht="12.75">
      <c r="B12" s="6"/>
      <c r="C12" s="6"/>
    </row>
    <row r="13" spans="1:3" ht="15.75">
      <c r="A13" s="2" t="s">
        <v>6</v>
      </c>
      <c r="B13" s="3" t="s">
        <v>12</v>
      </c>
      <c r="C13" s="3" t="s">
        <v>39</v>
      </c>
    </row>
    <row r="14" spans="1:3" ht="12.75">
      <c r="A14" t="s">
        <v>26</v>
      </c>
      <c r="B14" s="5">
        <v>0.9</v>
      </c>
      <c r="C14" s="5">
        <v>1.1</v>
      </c>
    </row>
    <row r="15" spans="1:3" ht="12.75">
      <c r="A15" t="s">
        <v>7</v>
      </c>
      <c r="B15" s="5">
        <v>110</v>
      </c>
      <c r="C15" s="5">
        <v>75</v>
      </c>
    </row>
    <row r="16" ht="12.75">
      <c r="B16" s="6"/>
    </row>
    <row r="17" spans="1:2" ht="15.75">
      <c r="A17" s="2" t="s">
        <v>8</v>
      </c>
      <c r="B17" s="6"/>
    </row>
    <row r="18" spans="1:3" ht="12.75">
      <c r="A18" t="s">
        <v>37</v>
      </c>
      <c r="B18" s="7">
        <f>B10*B11</f>
        <v>101</v>
      </c>
      <c r="C18" s="7">
        <f>C10*C11</f>
        <v>70</v>
      </c>
    </row>
    <row r="19" spans="1:3" ht="12.75">
      <c r="A19" t="s">
        <v>38</v>
      </c>
      <c r="B19" s="12">
        <f>(B14-B10)*B15</f>
        <v>-10.999999999999998</v>
      </c>
      <c r="C19" s="12">
        <f>(C14-C10)*C15</f>
        <v>7.500000000000007</v>
      </c>
    </row>
    <row r="20" ht="12.75">
      <c r="B20" s="6"/>
    </row>
    <row r="21" spans="1:2" ht="12.75">
      <c r="A21" s="1" t="s">
        <v>22</v>
      </c>
      <c r="B21" s="6"/>
    </row>
    <row r="22" spans="1:3" ht="12.75">
      <c r="A22" t="s">
        <v>28</v>
      </c>
      <c r="B22" s="11">
        <f>IF(B14&lt;(0.8*B10),ABS(B14-B10),IF(B14&gt;1.2*B10,ABS(B14-B10),0))</f>
        <v>0</v>
      </c>
      <c r="C22" s="11">
        <f>IF(C14&lt;(0.8*C10),ABS(C14-C10),IF(C14&gt;1.2*C10,ABS(C14-C10),0))</f>
        <v>0</v>
      </c>
    </row>
    <row r="23" spans="1:3" ht="12.75">
      <c r="A23" t="s">
        <v>29</v>
      </c>
      <c r="B23" s="11">
        <f>B22</f>
        <v>0</v>
      </c>
      <c r="C23" s="11">
        <f>C22</f>
        <v>0</v>
      </c>
    </row>
    <row r="24" spans="1:3" ht="12.75">
      <c r="A24" t="s">
        <v>30</v>
      </c>
      <c r="B24" s="11">
        <v>0</v>
      </c>
      <c r="C24" s="11">
        <v>0</v>
      </c>
    </row>
    <row r="25" spans="2:3" ht="12.75">
      <c r="B25" s="11"/>
      <c r="C25" s="11"/>
    </row>
    <row r="26" spans="1:3" ht="12.75">
      <c r="A26" t="s">
        <v>14</v>
      </c>
      <c r="B26" s="6">
        <v>2.983259</v>
      </c>
      <c r="C26" s="6">
        <v>2.983259</v>
      </c>
    </row>
    <row r="27" spans="1:3" ht="12.75">
      <c r="A27" s="8" t="s">
        <v>15</v>
      </c>
      <c r="B27" s="6">
        <v>2.450656</v>
      </c>
      <c r="C27" s="6">
        <v>2.450656</v>
      </c>
    </row>
    <row r="28" spans="1:3" ht="12.75">
      <c r="A28" s="8" t="s">
        <v>16</v>
      </c>
      <c r="B28" s="6">
        <v>0</v>
      </c>
      <c r="C28" s="6">
        <v>0</v>
      </c>
    </row>
    <row r="29" ht="12.75">
      <c r="B29" s="6"/>
    </row>
    <row r="30" spans="1:3" ht="12.75">
      <c r="A30" t="s">
        <v>23</v>
      </c>
      <c r="B30" s="7">
        <f aca="true" t="shared" si="0" ref="B30:C32">B22*B26</f>
        <v>0</v>
      </c>
      <c r="C30" s="7">
        <f t="shared" si="0"/>
        <v>0</v>
      </c>
    </row>
    <row r="31" spans="1:3" ht="12.75">
      <c r="A31" t="s">
        <v>24</v>
      </c>
      <c r="B31" s="7">
        <f t="shared" si="0"/>
        <v>0</v>
      </c>
      <c r="C31" s="7">
        <f t="shared" si="0"/>
        <v>0</v>
      </c>
    </row>
    <row r="32" spans="1:3" ht="12.75">
      <c r="A32" t="s">
        <v>25</v>
      </c>
      <c r="B32" s="7">
        <f t="shared" si="0"/>
        <v>0</v>
      </c>
      <c r="C32" s="7">
        <f t="shared" si="0"/>
        <v>0</v>
      </c>
    </row>
    <row r="33" ht="12.75">
      <c r="B33" s="9"/>
    </row>
    <row r="34" spans="1:2" ht="12.75">
      <c r="A34" s="1" t="s">
        <v>9</v>
      </c>
      <c r="B34" s="6"/>
    </row>
    <row r="35" spans="1:2" ht="12.75">
      <c r="A35" t="s">
        <v>21</v>
      </c>
      <c r="B35" s="6"/>
    </row>
    <row r="36" spans="1:4" ht="12.75">
      <c r="A36" t="s">
        <v>36</v>
      </c>
      <c r="B36" s="9">
        <f>(B10*$B$4)-B18</f>
        <v>-11</v>
      </c>
      <c r="C36" s="9">
        <f>(C10*$B$4)-C18</f>
        <v>20</v>
      </c>
      <c r="D36" s="7">
        <f>IF(B36+C36+B5&lt;0,0,B36+C36+B5)</f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89.7109375" style="0" bestFit="1" customWidth="1"/>
    <col min="3" max="3" width="10.8515625" style="0" bestFit="1" customWidth="1"/>
  </cols>
  <sheetData>
    <row r="1" spans="1:2" ht="15.75">
      <c r="A1" s="2" t="s">
        <v>17</v>
      </c>
      <c r="B1" s="3" t="s">
        <v>11</v>
      </c>
    </row>
    <row r="2" spans="1:2" ht="12.75">
      <c r="A2" t="s">
        <v>35</v>
      </c>
      <c r="B2" s="13">
        <v>35</v>
      </c>
    </row>
    <row r="3" spans="1:2" ht="12.75">
      <c r="A3" t="s">
        <v>18</v>
      </c>
      <c r="B3" s="4">
        <v>1</v>
      </c>
    </row>
    <row r="4" spans="1:2" ht="12.75">
      <c r="A4" t="s">
        <v>19</v>
      </c>
      <c r="B4" s="5">
        <v>90</v>
      </c>
    </row>
    <row r="5" spans="1:2" ht="12.75">
      <c r="A5" t="s">
        <v>2</v>
      </c>
      <c r="B5" s="5">
        <v>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ht="12.75">
      <c r="B8" s="6"/>
    </row>
    <row r="9" spans="1:3" ht="15.75">
      <c r="A9" s="2" t="s">
        <v>40</v>
      </c>
      <c r="B9" s="3" t="s">
        <v>12</v>
      </c>
      <c r="C9" s="3" t="s">
        <v>39</v>
      </c>
    </row>
    <row r="10" spans="1:3" ht="12.75">
      <c r="A10" t="s">
        <v>41</v>
      </c>
      <c r="B10" s="5">
        <v>1</v>
      </c>
      <c r="C10" s="5">
        <v>1</v>
      </c>
    </row>
    <row r="11" spans="1:3" ht="12.75">
      <c r="A11" t="s">
        <v>20</v>
      </c>
      <c r="B11" s="5">
        <v>101</v>
      </c>
      <c r="C11" s="5">
        <v>70</v>
      </c>
    </row>
    <row r="12" spans="2:3" ht="12.75">
      <c r="B12" s="6"/>
      <c r="C12" s="6"/>
    </row>
    <row r="13" spans="1:3" ht="15.75">
      <c r="A13" s="2" t="s">
        <v>6</v>
      </c>
      <c r="B13" s="3" t="s">
        <v>12</v>
      </c>
      <c r="C13" s="3" t="s">
        <v>39</v>
      </c>
    </row>
    <row r="14" spans="1:3" ht="12.75">
      <c r="A14" t="s">
        <v>26</v>
      </c>
      <c r="B14" s="5">
        <v>0.3</v>
      </c>
      <c r="C14" s="5">
        <v>1</v>
      </c>
    </row>
    <row r="15" spans="1:3" ht="12.75">
      <c r="A15" t="s">
        <v>7</v>
      </c>
      <c r="B15" s="5">
        <v>110</v>
      </c>
      <c r="C15" s="5">
        <v>75</v>
      </c>
    </row>
    <row r="16" ht="12.75">
      <c r="B16" s="6"/>
    </row>
    <row r="17" spans="1:2" ht="15.75">
      <c r="A17" s="2" t="s">
        <v>8</v>
      </c>
      <c r="B17" s="6"/>
    </row>
    <row r="18" spans="1:3" ht="12.75">
      <c r="A18" t="s">
        <v>37</v>
      </c>
      <c r="B18" s="7">
        <f>B10*B11</f>
        <v>101</v>
      </c>
      <c r="C18" s="7">
        <f>C10*C11</f>
        <v>70</v>
      </c>
    </row>
    <row r="19" spans="1:3" ht="12.75">
      <c r="A19" t="s">
        <v>38</v>
      </c>
      <c r="B19" s="12">
        <f>(B14-B10)*B15</f>
        <v>-77</v>
      </c>
      <c r="C19" s="12">
        <f>(C14-C10)*C15</f>
        <v>0</v>
      </c>
    </row>
    <row r="20" ht="12.75">
      <c r="B20" s="6"/>
    </row>
    <row r="21" spans="1:2" ht="12.75">
      <c r="A21" s="1" t="s">
        <v>22</v>
      </c>
      <c r="B21" s="6"/>
    </row>
    <row r="22" spans="1:3" ht="12.75">
      <c r="A22" t="s">
        <v>28</v>
      </c>
      <c r="B22" s="11">
        <f>IF(B14&lt;(0.8*B10),ABS(B14-B10),IF(B14&gt;1.2*B10,ABS(B14-B10),0))</f>
        <v>0.7</v>
      </c>
      <c r="C22" s="11">
        <f>IF(C14&lt;(0.8*C10),ABS(C14-C10),IF(C14&gt;1.2*C10,ABS(C14-C10),0))</f>
        <v>0</v>
      </c>
    </row>
    <row r="23" spans="1:3" ht="12.75">
      <c r="A23" t="s">
        <v>29</v>
      </c>
      <c r="B23" s="11">
        <f>B22</f>
        <v>0.7</v>
      </c>
      <c r="C23" s="11">
        <f>C22</f>
        <v>0</v>
      </c>
    </row>
    <row r="24" spans="1:3" ht="12.75">
      <c r="A24" t="s">
        <v>30</v>
      </c>
      <c r="B24" s="11">
        <v>0</v>
      </c>
      <c r="C24" s="11">
        <v>0</v>
      </c>
    </row>
    <row r="25" spans="2:3" ht="12.75">
      <c r="B25" s="11"/>
      <c r="C25" s="11"/>
    </row>
    <row r="26" spans="1:3" ht="12.75">
      <c r="A26" t="s">
        <v>14</v>
      </c>
      <c r="B26" s="6">
        <v>2.983259</v>
      </c>
      <c r="C26" s="6">
        <v>2.983259</v>
      </c>
    </row>
    <row r="27" spans="1:3" ht="12.75">
      <c r="A27" s="8" t="s">
        <v>15</v>
      </c>
      <c r="B27" s="6">
        <v>2.450656</v>
      </c>
      <c r="C27" s="6">
        <v>2.450656</v>
      </c>
    </row>
    <row r="28" spans="1:3" ht="12.75">
      <c r="A28" s="8" t="s">
        <v>16</v>
      </c>
      <c r="B28" s="6">
        <v>0</v>
      </c>
      <c r="C28" s="6">
        <v>0</v>
      </c>
    </row>
    <row r="29" ht="12.75">
      <c r="B29" s="6"/>
    </row>
    <row r="30" spans="1:3" ht="12.75">
      <c r="A30" t="s">
        <v>23</v>
      </c>
      <c r="B30" s="7">
        <f aca="true" t="shared" si="0" ref="B30:C32">B22*B26</f>
        <v>2.0882813</v>
      </c>
      <c r="C30" s="7">
        <f t="shared" si="0"/>
        <v>0</v>
      </c>
    </row>
    <row r="31" spans="1:3" ht="12.75">
      <c r="A31" t="s">
        <v>24</v>
      </c>
      <c r="B31" s="7">
        <f t="shared" si="0"/>
        <v>1.7154592</v>
      </c>
      <c r="C31" s="7">
        <f t="shared" si="0"/>
        <v>0</v>
      </c>
    </row>
    <row r="32" spans="1:3" ht="12.75">
      <c r="A32" t="s">
        <v>25</v>
      </c>
      <c r="B32" s="7">
        <f t="shared" si="0"/>
        <v>0</v>
      </c>
      <c r="C32" s="7">
        <f t="shared" si="0"/>
        <v>0</v>
      </c>
    </row>
    <row r="33" ht="12.75">
      <c r="B33" s="9"/>
    </row>
    <row r="34" spans="1:2" ht="12.75">
      <c r="A34" s="1" t="s">
        <v>9</v>
      </c>
      <c r="B34" s="6"/>
    </row>
    <row r="35" spans="1:2" ht="12.75">
      <c r="A35" t="s">
        <v>21</v>
      </c>
      <c r="B35" s="6"/>
    </row>
    <row r="36" spans="1:4" ht="12.75">
      <c r="A36" t="s">
        <v>36</v>
      </c>
      <c r="B36" s="9">
        <f>(B10*$B$4)-B18</f>
        <v>-11</v>
      </c>
      <c r="C36" s="9">
        <f>(C10*$B$4)-C18</f>
        <v>20</v>
      </c>
      <c r="D36" s="7">
        <f>IF(B36+C36+B5&lt;0,0,B36+C36+B5)</f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</cols>
  <sheetData>
    <row r="1" spans="1:2" ht="15.75">
      <c r="A1" s="2" t="s">
        <v>0</v>
      </c>
      <c r="B1" s="3" t="s">
        <v>11</v>
      </c>
    </row>
    <row r="2" spans="1:2" ht="12.75">
      <c r="A2" t="s">
        <v>35</v>
      </c>
      <c r="B2" s="13">
        <v>35</v>
      </c>
    </row>
    <row r="3" spans="1:2" ht="12.75">
      <c r="A3" t="s">
        <v>13</v>
      </c>
      <c r="B3" s="4">
        <v>1</v>
      </c>
    </row>
    <row r="4" spans="1:2" ht="12.75">
      <c r="A4" t="s">
        <v>1</v>
      </c>
      <c r="B4" s="5">
        <v>90</v>
      </c>
    </row>
    <row r="5" spans="1:2" ht="12.75">
      <c r="A5" t="s">
        <v>2</v>
      </c>
      <c r="B5" s="5">
        <v>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ht="12.75">
      <c r="B8" s="6"/>
    </row>
    <row r="9" spans="1:3" ht="15.75">
      <c r="A9" s="2" t="s">
        <v>5</v>
      </c>
      <c r="B9" s="3" t="s">
        <v>12</v>
      </c>
      <c r="C9" s="3" t="s">
        <v>39</v>
      </c>
    </row>
    <row r="10" spans="1:3" ht="12.75">
      <c r="A10" t="s">
        <v>27</v>
      </c>
      <c r="B10" s="5">
        <v>1</v>
      </c>
      <c r="C10" s="5">
        <v>1</v>
      </c>
    </row>
    <row r="11" spans="1:3" ht="12.75">
      <c r="A11" t="s">
        <v>7</v>
      </c>
      <c r="B11" s="5">
        <v>100</v>
      </c>
      <c r="C11" s="5">
        <v>75</v>
      </c>
    </row>
    <row r="12" spans="2:3" ht="12.75">
      <c r="B12" s="6"/>
      <c r="C12" s="6"/>
    </row>
    <row r="13" spans="1:3" ht="15.75">
      <c r="A13" s="2" t="s">
        <v>6</v>
      </c>
      <c r="B13" s="3" t="s">
        <v>12</v>
      </c>
      <c r="C13" s="3" t="s">
        <v>39</v>
      </c>
    </row>
    <row r="14" spans="1:3" ht="12.75">
      <c r="A14" t="s">
        <v>26</v>
      </c>
      <c r="B14" s="5">
        <v>0.9</v>
      </c>
      <c r="C14" s="5">
        <v>1.1</v>
      </c>
    </row>
    <row r="15" spans="2:3" ht="12.75">
      <c r="B15" s="6"/>
      <c r="C15" s="5"/>
    </row>
    <row r="16" spans="1:2" ht="15.75">
      <c r="A16" s="2" t="s">
        <v>8</v>
      </c>
      <c r="B16" s="6"/>
    </row>
    <row r="17" spans="1:3" ht="12.75">
      <c r="A17" t="s">
        <v>34</v>
      </c>
      <c r="B17" s="7">
        <f>B14*B11</f>
        <v>90</v>
      </c>
      <c r="C17" s="7">
        <f>C14*C11</f>
        <v>82.5</v>
      </c>
    </row>
    <row r="18" spans="1:2" ht="12.75">
      <c r="A18" s="10"/>
      <c r="B18" s="6"/>
    </row>
    <row r="19" spans="1:2" ht="12.75">
      <c r="A19" s="1" t="s">
        <v>22</v>
      </c>
      <c r="B19" s="6"/>
    </row>
    <row r="20" spans="1:3" ht="12.75">
      <c r="A20" t="s">
        <v>31</v>
      </c>
      <c r="B20" s="11">
        <f>IF(B14&lt;(0.8*B10),ABS(B14-B10),IF(B14&gt;1.2*B10,ABS(B14-B10),0))</f>
        <v>0</v>
      </c>
      <c r="C20" s="11">
        <f>IF(C14&lt;(0.8*C10),ABS(C14-C10),IF(C14&gt;1.2*C10,ABS(C14-C10),0))</f>
        <v>0</v>
      </c>
    </row>
    <row r="21" spans="1:3" ht="12.75">
      <c r="A21" t="s">
        <v>32</v>
      </c>
      <c r="B21" s="11">
        <f>B20</f>
        <v>0</v>
      </c>
      <c r="C21" s="11">
        <f>C20</f>
        <v>0</v>
      </c>
    </row>
    <row r="22" spans="1:3" ht="12.75">
      <c r="A22" t="s">
        <v>33</v>
      </c>
      <c r="B22" s="11">
        <v>0</v>
      </c>
      <c r="C22" s="11">
        <v>0</v>
      </c>
    </row>
    <row r="23" spans="2:3" ht="12.75">
      <c r="B23" s="11"/>
      <c r="C23" s="11"/>
    </row>
    <row r="24" spans="1:3" ht="12.75">
      <c r="A24" t="s">
        <v>14</v>
      </c>
      <c r="B24" s="6">
        <v>2.983259</v>
      </c>
      <c r="C24" s="6">
        <v>2.983259</v>
      </c>
    </row>
    <row r="25" spans="1:3" ht="12.75">
      <c r="A25" s="8" t="s">
        <v>15</v>
      </c>
      <c r="B25" s="6">
        <v>2.450656</v>
      </c>
      <c r="C25" s="6">
        <v>2.450656</v>
      </c>
    </row>
    <row r="26" spans="1:3" ht="12.75">
      <c r="A26" s="8" t="s">
        <v>16</v>
      </c>
      <c r="B26" s="6">
        <v>0</v>
      </c>
      <c r="C26" s="6">
        <v>0</v>
      </c>
    </row>
    <row r="27" spans="2:3" ht="12.75">
      <c r="B27" s="6"/>
      <c r="C27" s="6"/>
    </row>
    <row r="28" spans="1:3" ht="12.75">
      <c r="A28" t="s">
        <v>23</v>
      </c>
      <c r="B28" s="7">
        <f aca="true" t="shared" si="0" ref="B28:C30">B20*B24</f>
        <v>0</v>
      </c>
      <c r="C28" s="7">
        <f t="shared" si="0"/>
        <v>0</v>
      </c>
    </row>
    <row r="29" spans="1:3" ht="12.75">
      <c r="A29" t="s">
        <v>24</v>
      </c>
      <c r="B29" s="7">
        <f t="shared" si="0"/>
        <v>0</v>
      </c>
      <c r="C29" s="7">
        <f t="shared" si="0"/>
        <v>0</v>
      </c>
    </row>
    <row r="30" spans="1:3" ht="12.75">
      <c r="A30" t="s">
        <v>25</v>
      </c>
      <c r="B30" s="7">
        <f t="shared" si="0"/>
        <v>0</v>
      </c>
      <c r="C30" s="7">
        <f t="shared" si="0"/>
        <v>0</v>
      </c>
    </row>
    <row r="31" ht="12.75">
      <c r="B31" s="9"/>
    </row>
    <row r="32" spans="1:2" ht="12.75">
      <c r="A32" s="1" t="s">
        <v>9</v>
      </c>
      <c r="B32" s="6"/>
    </row>
    <row r="33" spans="1:2" ht="12.75">
      <c r="A33" t="s">
        <v>10</v>
      </c>
      <c r="B33" s="6"/>
    </row>
    <row r="34" spans="1:4" ht="12.75">
      <c r="A34" t="s">
        <v>42</v>
      </c>
      <c r="B34" s="9">
        <f>(B10*$B$4)-B17</f>
        <v>0</v>
      </c>
      <c r="C34" s="9">
        <f>(C10*$B$4)-C17</f>
        <v>7.5</v>
      </c>
      <c r="D34" s="14">
        <f>IF((B34+C34+B5-0)&lt;0,0,B34+C34+B5-0)</f>
        <v>7.5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6">
      <selection activeCell="B34" sqref="B34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</cols>
  <sheetData>
    <row r="1" spans="1:2" ht="15.75">
      <c r="A1" s="2" t="s">
        <v>0</v>
      </c>
      <c r="B1" s="3" t="s">
        <v>11</v>
      </c>
    </row>
    <row r="2" spans="1:2" ht="12.75">
      <c r="A2" t="s">
        <v>35</v>
      </c>
      <c r="B2" s="13">
        <v>35</v>
      </c>
    </row>
    <row r="3" spans="1:2" ht="12.75">
      <c r="A3" t="s">
        <v>13</v>
      </c>
      <c r="B3" s="4">
        <v>1</v>
      </c>
    </row>
    <row r="4" spans="1:2" ht="12.75">
      <c r="A4" t="s">
        <v>1</v>
      </c>
      <c r="B4" s="5">
        <v>90</v>
      </c>
    </row>
    <row r="5" spans="1:2" ht="12.75">
      <c r="A5" t="s">
        <v>2</v>
      </c>
      <c r="B5" s="5">
        <v>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ht="12.75">
      <c r="B8" s="6"/>
    </row>
    <row r="9" spans="1:3" ht="15.75">
      <c r="A9" s="2" t="s">
        <v>5</v>
      </c>
      <c r="B9" s="3" t="s">
        <v>12</v>
      </c>
      <c r="C9" s="3" t="s">
        <v>39</v>
      </c>
    </row>
    <row r="10" spans="1:3" ht="12.75">
      <c r="A10" t="s">
        <v>27</v>
      </c>
      <c r="B10" s="5">
        <v>1</v>
      </c>
      <c r="C10" s="5">
        <v>1</v>
      </c>
    </row>
    <row r="11" spans="1:3" ht="12.75">
      <c r="A11" t="s">
        <v>7</v>
      </c>
      <c r="B11" s="5">
        <v>110</v>
      </c>
      <c r="C11" s="5">
        <v>75</v>
      </c>
    </row>
    <row r="12" spans="2:3" ht="12.75">
      <c r="B12" s="6"/>
      <c r="C12" s="6"/>
    </row>
    <row r="13" spans="1:3" ht="15.75">
      <c r="A13" s="2" t="s">
        <v>6</v>
      </c>
      <c r="B13" s="3" t="s">
        <v>12</v>
      </c>
      <c r="C13" s="3" t="s">
        <v>39</v>
      </c>
    </row>
    <row r="14" spans="1:3" ht="12.75">
      <c r="A14" t="s">
        <v>26</v>
      </c>
      <c r="B14" s="5">
        <v>0.3</v>
      </c>
      <c r="C14" s="5">
        <v>1.1</v>
      </c>
    </row>
    <row r="15" spans="2:3" ht="12.75">
      <c r="B15" s="6"/>
      <c r="C15" s="5"/>
    </row>
    <row r="16" spans="1:2" ht="15.75">
      <c r="A16" s="2" t="s">
        <v>8</v>
      </c>
      <c r="B16" s="6"/>
    </row>
    <row r="17" spans="1:3" ht="12.75">
      <c r="A17" t="s">
        <v>34</v>
      </c>
      <c r="B17" s="7">
        <f>B14*B11</f>
        <v>33</v>
      </c>
      <c r="C17" s="7">
        <f>C14*C11</f>
        <v>82.5</v>
      </c>
    </row>
    <row r="18" spans="1:2" ht="12.75">
      <c r="A18" s="10"/>
      <c r="B18" s="6"/>
    </row>
    <row r="19" spans="1:2" ht="12.75">
      <c r="A19" s="1" t="s">
        <v>22</v>
      </c>
      <c r="B19" s="6"/>
    </row>
    <row r="20" spans="1:3" ht="12.75">
      <c r="A20" t="s">
        <v>31</v>
      </c>
      <c r="B20" s="11">
        <f>IF(B$14&lt;(0.8*B$10),ABS(B$14-B$10),IF(B$14&gt;1.2*B$10,ABS(B$14-B$10),0))</f>
        <v>0.7</v>
      </c>
      <c r="C20" s="11">
        <f>IF(C14&lt;(0.8*C10),ABS(C14-C10),IF(C14&gt;1.2*C10,ABS(C14-C10),0))</f>
        <v>0</v>
      </c>
    </row>
    <row r="21" spans="1:3" ht="12.75">
      <c r="A21" t="s">
        <v>32</v>
      </c>
      <c r="B21" s="11">
        <f>B20</f>
        <v>0.7</v>
      </c>
      <c r="C21" s="11">
        <f>C20</f>
        <v>0</v>
      </c>
    </row>
    <row r="22" spans="1:3" ht="12.75">
      <c r="A22" t="s">
        <v>33</v>
      </c>
      <c r="B22" s="11">
        <v>0</v>
      </c>
      <c r="C22" s="11">
        <v>0</v>
      </c>
    </row>
    <row r="23" spans="2:3" ht="12.75">
      <c r="B23" s="11"/>
      <c r="C23" s="11"/>
    </row>
    <row r="24" spans="1:3" ht="12.75">
      <c r="A24" t="s">
        <v>14</v>
      </c>
      <c r="B24" s="6">
        <v>2.983259</v>
      </c>
      <c r="C24" s="6">
        <v>2.983259</v>
      </c>
    </row>
    <row r="25" spans="1:3" ht="12.75">
      <c r="A25" s="8" t="s">
        <v>15</v>
      </c>
      <c r="B25" s="6">
        <v>2.450656</v>
      </c>
      <c r="C25" s="6">
        <v>2.450656</v>
      </c>
    </row>
    <row r="26" spans="1:3" ht="12.75">
      <c r="A26" s="8" t="s">
        <v>16</v>
      </c>
      <c r="B26" s="6">
        <v>0</v>
      </c>
      <c r="C26" s="6">
        <v>0</v>
      </c>
    </row>
    <row r="27" spans="2:3" ht="12.75">
      <c r="B27" s="6"/>
      <c r="C27" s="6"/>
    </row>
    <row r="28" spans="1:3" ht="12.75">
      <c r="A28" t="s">
        <v>23</v>
      </c>
      <c r="B28" s="7">
        <f aca="true" t="shared" si="0" ref="B28:C30">B20*B24</f>
        <v>2.0882813</v>
      </c>
      <c r="C28" s="7">
        <f t="shared" si="0"/>
        <v>0</v>
      </c>
    </row>
    <row r="29" spans="1:3" ht="12.75">
      <c r="A29" t="s">
        <v>24</v>
      </c>
      <c r="B29" s="7">
        <f t="shared" si="0"/>
        <v>1.7154592</v>
      </c>
      <c r="C29" s="7">
        <f t="shared" si="0"/>
        <v>0</v>
      </c>
    </row>
    <row r="30" spans="1:3" ht="12.75">
      <c r="A30" t="s">
        <v>25</v>
      </c>
      <c r="B30" s="7">
        <f t="shared" si="0"/>
        <v>0</v>
      </c>
      <c r="C30" s="7">
        <f t="shared" si="0"/>
        <v>0</v>
      </c>
    </row>
    <row r="31" ht="12.75">
      <c r="B31" s="9"/>
    </row>
    <row r="32" spans="1:2" ht="12.75">
      <c r="A32" s="1" t="s">
        <v>9</v>
      </c>
      <c r="B32" s="6"/>
    </row>
    <row r="33" spans="1:2" ht="12.75">
      <c r="A33" t="s">
        <v>10</v>
      </c>
      <c r="B33" s="6"/>
    </row>
    <row r="34" spans="1:4" ht="12.75">
      <c r="A34" t="s">
        <v>42</v>
      </c>
      <c r="B34" s="9">
        <v>0</v>
      </c>
      <c r="C34" s="9">
        <f>(C10*$B$4)-C17</f>
        <v>7.5</v>
      </c>
      <c r="D34" s="14">
        <f>IF((B34+C34+B5-0)&lt;0,0,B34+C34+B5-0)</f>
        <v>7.5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Kujawski</dc:creator>
  <cp:keywords/>
  <dc:description/>
  <cp:lastModifiedBy>Peter Langbein</cp:lastModifiedBy>
  <dcterms:created xsi:type="dcterms:W3CDTF">2011-11-29T13:11:38Z</dcterms:created>
  <dcterms:modified xsi:type="dcterms:W3CDTF">2012-01-13T15:19:38Z</dcterms:modified>
  <cp:category/>
  <cp:version/>
  <cp:contentType/>
  <cp:contentStatus/>
</cp:coreProperties>
</file>