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3925" windowHeight="7470" activeTab="0"/>
  </bookViews>
  <sheets>
    <sheet name="Summary" sheetId="1" r:id="rId1"/>
    <sheet name="Final MOPR Screen" sheetId="2" r:id="rId2"/>
  </sheets>
  <definedNames/>
  <calcPr fullCalcOnLoad="1"/>
</workbook>
</file>

<file path=xl/sharedStrings.xml><?xml version="1.0" encoding="utf-8"?>
<sst xmlns="http://schemas.openxmlformats.org/spreadsheetml/2006/main" count="132" uniqueCount="57">
  <si>
    <t>APS</t>
  </si>
  <si>
    <t>BGE</t>
  </si>
  <si>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</si>
  <si>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</si>
  <si>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</si>
  <si>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</si>
  <si>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</si>
  <si>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</si>
  <si>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</si>
  <si>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</si>
  <si>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</si>
  <si>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</si>
  <si>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</si>
  <si>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</si>
  <si>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</si>
  <si>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</si>
  <si>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North Atlantic</t>
  </si>
  <si>
    <t>North Central</t>
  </si>
  <si>
    <t>South Atlantic</t>
  </si>
  <si>
    <t>ICAP to UCAP Conversion Factor:</t>
  </si>
  <si>
    <t>Region basis for the Handy Whitman Index</t>
  </si>
  <si>
    <t>Combustion Turbine</t>
  </si>
  <si>
    <t>Zone in the CONE Area with highest energy revenue</t>
  </si>
  <si>
    <t>MetEd</t>
  </si>
  <si>
    <t>Dominion</t>
  </si>
  <si>
    <t>Combined Cycle</t>
  </si>
  <si>
    <t>DPL</t>
  </si>
  <si>
    <t>Integrated Gasification Combined Cycle (IGCC)</t>
  </si>
  <si>
    <t>Integrated Gasification Combined Cycle</t>
  </si>
  <si>
    <t xml:space="preserve">   *</t>
  </si>
  <si>
    <t>(IGCC)</t>
  </si>
  <si>
    <t>Resource Type</t>
  </si>
  <si>
    <t>Cone Area *</t>
  </si>
  <si>
    <t>CONE Area 1 includes the following Transmission Zones:</t>
  </si>
  <si>
    <t>CONE Area 2 includes the following Transmission Zones:</t>
  </si>
  <si>
    <t>CONE Area 3 includes the following Transmission Zones:</t>
  </si>
  <si>
    <t>CONE Area 4 includes the following Transmission Zones:</t>
  </si>
  <si>
    <t>CONE Area 5 includes the following Transmission Zones:</t>
  </si>
  <si>
    <t>AE, DPL, JCPL, PECO, PSEG, RECO</t>
  </si>
  <si>
    <t>BGE, PEPCO</t>
  </si>
  <si>
    <t>AEP, APS, ATSI, ComEd, Dayton, DEOK, Duquense</t>
  </si>
  <si>
    <t>MetEd, Penelec, PPL</t>
  </si>
  <si>
    <t>MOPR Floor Offer Prices for 2017/2018 RPM Base Residual Auction</t>
  </si>
  <si>
    <t>MOPR Floor Price</t>
  </si>
  <si>
    <t>Historic (2011-2013) Net Energy Revenue Offset for the Zone with highest energy revenues in the CONE Area, $/MW-Year</t>
  </si>
  <si>
    <t>12 Months Handy Whitman Index (July 1, 2013)</t>
  </si>
  <si>
    <t>2017/2018 BRA CONE, escalated by Handy Whitman Index, $/MW-Year</t>
  </si>
  <si>
    <t>PENELEC</t>
  </si>
  <si>
    <t>PSEG</t>
  </si>
  <si>
    <t xml:space="preserve">Pool-Wide Average EFORd for 2017/2018 = </t>
  </si>
  <si>
    <t>MOPR Floor Offer Prices for 2017/2018 BRA ($/MW-Day in UCAP MW)</t>
  </si>
  <si>
    <t xml:space="preserve">Benchmark CONE (2016/2017 BRA Value): Levelized Revenue Requirement, $/MW-Year </t>
  </si>
  <si>
    <t>CONE Area 3: AEP, APS, ATSI, ComEd, Dayton, DEOK, Duquesne, EKPC</t>
  </si>
  <si>
    <t>MOPR Floor Offer Price for Combustion Turbine:          100% Net CONE, $/MW-Day, UCAP Price</t>
  </si>
  <si>
    <t>MOPR Floor Offer Prices for Combined Cycle:                100% Net CONE, $/MW-Day, UCAP Price</t>
  </si>
  <si>
    <t>MOPR Floor Offer Prices for IGCC:                                         100% Net CONE, $/MW-Day, UCAP Price</t>
  </si>
  <si>
    <t>DOCS #774091 V2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</si>
</sst>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&quot;$&quot;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1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6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12" borderId="1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" fillId="13" borderId="10" xfId="0" applyFont="1" applyFill="1" applyBorder="1" applyAlignment="1">
      <alignment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3" fillId="1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14" fontId="49" fillId="0" borderId="0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vertical="top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73" fontId="7" fillId="0" borderId="25" xfId="0" applyNumberFormat="1" applyFont="1" applyBorder="1" applyAlignment="1">
      <alignment horizontal="center"/>
    </xf>
    <xf numFmtId="173" fontId="7" fillId="0" borderId="26" xfId="0" applyNumberFormat="1" applyFont="1" applyBorder="1" applyAlignment="1">
      <alignment horizontal="center"/>
    </xf>
    <xf numFmtId="173" fontId="7" fillId="0" borderId="27" xfId="0" applyNumberFormat="1" applyFont="1" applyBorder="1" applyAlignment="1">
      <alignment horizontal="center"/>
    </xf>
    <xf numFmtId="173" fontId="7" fillId="0" borderId="28" xfId="0" applyNumberFormat="1" applyFont="1" applyBorder="1" applyAlignment="1">
      <alignment horizontal="center"/>
    </xf>
    <xf numFmtId="173" fontId="7" fillId="0" borderId="29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9" fillId="0" borderId="0" xfId="0" applyFont="1" applyAlignment="1">
      <alignment/>
    </xf>
    <xf numFmtId="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92" fontId="5" fillId="0" borderId="0" xfId="6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/>
    </xf>
    <xf numFmtId="0" fontId="49" fillId="0" borderId="3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5.140625" style="0" customWidth="1"/>
    <col min="2" max="2" width="26.57421875" style="0" customWidth="1"/>
    <col min="3" max="3" width="24.57421875" style="0" customWidth="1"/>
    <col min="4" max="4" width="40.8515625" style="0" customWidth="1"/>
    <col min="5" max="5" width="43.7109375" style="0" customWidth="1"/>
    <col min="6" max="6" width="7.421875" style="0" customWidth="1"/>
    <col min="7" max="7" width="6.28125" style="0" customWidth="1"/>
    <col min="8" max="8" width="5.421875" style="0" customWidth="1"/>
  </cols>
  <sheetData>
    <row r="1" ht="13.5" customHeight="1"/>
    <row r="2" spans="3:6" ht="20.25" customHeight="1">
      <c r="C2" s="62" t="s">
        <v>50</v>
      </c>
      <c r="D2" s="62"/>
      <c r="E2" s="62"/>
      <c r="F2" s="36"/>
    </row>
    <row r="3" spans="4:7" ht="20.25" customHeight="1" thickBot="1">
      <c r="D3" s="51"/>
      <c r="E3" s="51"/>
      <c r="F3" s="36"/>
      <c r="G3" s="36"/>
    </row>
    <row r="4" spans="2:4" ht="15.75" thickBot="1">
      <c r="B4" s="39" t="s">
        <v>31</v>
      </c>
      <c r="C4" s="44" t="s">
        <v>32</v>
      </c>
      <c r="D4" s="57" t="s">
        <v>43</v>
      </c>
    </row>
    <row r="5" spans="2:4" ht="15">
      <c r="B5" s="40" t="s">
        <v>21</v>
      </c>
      <c r="C5" s="45" t="s">
        <v>4</v>
      </c>
      <c r="D5" s="52">
        <v>355.82</v>
      </c>
    </row>
    <row r="6" spans="2:4" ht="15">
      <c r="B6" s="41"/>
      <c r="C6" s="46" t="s">
        <v>5</v>
      </c>
      <c r="D6" s="53">
        <v>313</v>
      </c>
    </row>
    <row r="7" spans="2:4" ht="15">
      <c r="B7" s="41"/>
      <c r="C7" s="46" t="s">
        <v>6</v>
      </c>
      <c r="D7" s="53">
        <v>344.07</v>
      </c>
    </row>
    <row r="8" spans="2:4" ht="15">
      <c r="B8" s="41"/>
      <c r="C8" s="46" t="s">
        <v>7</v>
      </c>
      <c r="D8" s="53">
        <v>354.46</v>
      </c>
    </row>
    <row r="9" spans="2:4" ht="15.75" thickBot="1">
      <c r="B9" s="41"/>
      <c r="C9" s="48" t="s">
        <v>8</v>
      </c>
      <c r="D9" s="54">
        <v>289.95</v>
      </c>
    </row>
    <row r="10" spans="2:4" ht="15">
      <c r="B10" s="49" t="s">
        <v>25</v>
      </c>
      <c r="C10" s="50" t="s">
        <v>4</v>
      </c>
      <c r="D10" s="55">
        <v>309.61</v>
      </c>
    </row>
    <row r="11" spans="2:4" ht="15">
      <c r="B11" s="42"/>
      <c r="C11" s="46" t="s">
        <v>5</v>
      </c>
      <c r="D11" s="53">
        <v>220.8</v>
      </c>
    </row>
    <row r="12" spans="2:4" ht="15">
      <c r="B12" s="42"/>
      <c r="C12" s="46" t="s">
        <v>6</v>
      </c>
      <c r="D12" s="53">
        <v>321.79</v>
      </c>
    </row>
    <row r="13" spans="2:4" ht="15">
      <c r="B13" s="42"/>
      <c r="C13" s="46" t="s">
        <v>7</v>
      </c>
      <c r="D13" s="53">
        <v>297.63</v>
      </c>
    </row>
    <row r="14" spans="2:4" ht="15.75" thickBot="1">
      <c r="B14" s="43"/>
      <c r="C14" s="47" t="s">
        <v>8</v>
      </c>
      <c r="D14" s="56">
        <v>251.64</v>
      </c>
    </row>
    <row r="15" spans="2:4" ht="15">
      <c r="B15" s="63" t="s">
        <v>28</v>
      </c>
      <c r="C15" s="50" t="s">
        <v>4</v>
      </c>
      <c r="D15" s="55">
        <v>1569.97</v>
      </c>
    </row>
    <row r="16" spans="2:4" ht="15">
      <c r="B16" s="64"/>
      <c r="C16" s="46" t="s">
        <v>5</v>
      </c>
      <c r="D16" s="53">
        <v>1480.54</v>
      </c>
    </row>
    <row r="17" spans="2:4" ht="15">
      <c r="B17" s="40" t="s">
        <v>30</v>
      </c>
      <c r="C17" s="46" t="s">
        <v>6</v>
      </c>
      <c r="D17" s="53">
        <v>1552.23</v>
      </c>
    </row>
    <row r="18" spans="2:4" ht="15">
      <c r="B18" s="42"/>
      <c r="C18" s="46" t="s">
        <v>7</v>
      </c>
      <c r="D18" s="53">
        <v>1470.89</v>
      </c>
    </row>
    <row r="19" spans="2:4" ht="15.75" thickBot="1">
      <c r="B19" s="43"/>
      <c r="C19" s="47" t="s">
        <v>8</v>
      </c>
      <c r="D19" s="56">
        <v>1520.62</v>
      </c>
    </row>
    <row r="22" spans="1:4" ht="15">
      <c r="A22" s="38" t="s">
        <v>29</v>
      </c>
      <c r="B22" s="37" t="s">
        <v>33</v>
      </c>
      <c r="D22" s="37" t="s">
        <v>38</v>
      </c>
    </row>
    <row r="23" spans="2:4" ht="12.75">
      <c r="B23" s="37" t="s">
        <v>34</v>
      </c>
      <c r="D23" s="37" t="s">
        <v>39</v>
      </c>
    </row>
    <row r="24" spans="2:4" ht="12.75">
      <c r="B24" s="37" t="s">
        <v>35</v>
      </c>
      <c r="D24" s="37" t="s">
        <v>40</v>
      </c>
    </row>
    <row r="25" spans="2:4" ht="12.75">
      <c r="B25" s="37" t="s">
        <v>36</v>
      </c>
      <c r="D25" s="37" t="s">
        <v>41</v>
      </c>
    </row>
    <row r="26" spans="2:4" ht="12.75">
      <c r="B26" s="37" t="s">
        <v>37</v>
      </c>
      <c r="D26" s="37" t="s">
        <v>24</v>
      </c>
    </row>
    <row r="27" spans="2:4" ht="12.75">
      <c r="B27" s="37"/>
      <c r="D27" s="37"/>
    </row>
    <row r="28" spans="2:4" ht="12.75">
      <c r="B28" s="37"/>
      <c r="D28" s="37"/>
    </row>
    <row r="31" ht="12.75">
      <c r="A31" s="37" t="s">
        <v>56</v>
      </c>
    </row>
  </sheetData>
  <sheetProtection/>
  <mergeCells count="2">
    <mergeCell ref="C2:E2"/>
    <mergeCell ref="B15:B16"/>
  </mergeCells>
  <printOptions/>
  <pageMargins left="0.34" right="0.2" top="0.75" bottom="0.34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1" width="64.7109375" style="0" bestFit="1" customWidth="1"/>
    <col min="2" max="2" width="20.28125" style="0" customWidth="1"/>
    <col min="3" max="6" width="18.7109375" style="0" customWidth="1"/>
  </cols>
  <sheetData>
    <row r="1" spans="1:7" ht="24.75" customHeight="1" thickBot="1">
      <c r="A1" s="67" t="s">
        <v>42</v>
      </c>
      <c r="B1" s="68"/>
      <c r="C1" s="69"/>
      <c r="D1" s="34"/>
      <c r="E1" s="33"/>
      <c r="F1" s="33"/>
      <c r="G1" s="33"/>
    </row>
    <row r="2" spans="1:7" ht="24.75" customHeight="1" thickBot="1">
      <c r="A2" s="70"/>
      <c r="B2" s="71"/>
      <c r="C2" s="72"/>
      <c r="D2" s="33" t="s">
        <v>2</v>
      </c>
      <c r="E2" s="33"/>
      <c r="F2" s="33"/>
      <c r="G2" s="33"/>
    </row>
    <row r="3" spans="1:6" ht="24.75" customHeight="1">
      <c r="A3" s="73" t="s">
        <v>19</v>
      </c>
      <c r="B3" s="73"/>
      <c r="C3" s="6" t="s">
        <v>2</v>
      </c>
      <c r="D3" s="3" t="s">
        <v>2</v>
      </c>
      <c r="E3" s="4"/>
      <c r="F3" s="4"/>
    </row>
    <row r="4" spans="1:6" ht="24.75" customHeight="1">
      <c r="A4" s="74" t="s">
        <v>3</v>
      </c>
      <c r="B4" s="75"/>
      <c r="C4" s="7" t="s">
        <v>2</v>
      </c>
      <c r="D4" s="3"/>
      <c r="E4" s="4"/>
      <c r="F4" s="4"/>
    </row>
    <row r="5" spans="1:6" ht="24.75" customHeight="1">
      <c r="A5" s="29" t="s">
        <v>49</v>
      </c>
      <c r="B5" s="26">
        <v>0.0565</v>
      </c>
      <c r="C5" s="61"/>
      <c r="D5" s="3" t="s">
        <v>2</v>
      </c>
      <c r="E5" s="4"/>
      <c r="F5" s="4"/>
    </row>
    <row r="6" spans="1:6" ht="24.75" customHeight="1">
      <c r="A6" s="27"/>
      <c r="B6" s="28"/>
      <c r="C6" s="5"/>
      <c r="D6" s="3"/>
      <c r="E6" s="4"/>
      <c r="F6" s="4"/>
    </row>
    <row r="7" spans="1:6" ht="24.75" customHeight="1">
      <c r="A7" s="76" t="s">
        <v>12</v>
      </c>
      <c r="B7" s="77"/>
      <c r="C7" s="5"/>
      <c r="D7" s="3"/>
      <c r="E7" s="4"/>
      <c r="F7" s="4"/>
    </row>
    <row r="8" spans="1:6" ht="24.75" customHeight="1">
      <c r="A8" s="76" t="s">
        <v>13</v>
      </c>
      <c r="B8" s="77"/>
      <c r="C8" s="5"/>
      <c r="D8" s="3"/>
      <c r="E8" s="4"/>
      <c r="F8" s="4"/>
    </row>
    <row r="9" spans="1:6" ht="24.75" customHeight="1">
      <c r="A9" s="65" t="s">
        <v>52</v>
      </c>
      <c r="B9" s="66"/>
      <c r="C9" s="5"/>
      <c r="D9" s="3"/>
      <c r="E9" s="4"/>
      <c r="F9" s="4"/>
    </row>
    <row r="10" spans="1:6" ht="24.75" customHeight="1">
      <c r="A10" s="16" t="s">
        <v>14</v>
      </c>
      <c r="B10" s="17"/>
      <c r="C10" s="5"/>
      <c r="D10" s="3"/>
      <c r="E10" s="4"/>
      <c r="F10" s="4"/>
    </row>
    <row r="11" spans="1:6" ht="24.75" customHeight="1">
      <c r="A11" s="18" t="s">
        <v>15</v>
      </c>
      <c r="B11" s="19"/>
      <c r="C11" s="5"/>
      <c r="D11" s="3"/>
      <c r="E11" s="4"/>
      <c r="F11" s="4"/>
    </row>
    <row r="12" spans="1:6" ht="15.75">
      <c r="A12" s="5"/>
      <c r="B12" s="15"/>
      <c r="C12" s="5"/>
      <c r="D12" s="3"/>
      <c r="E12" s="4"/>
      <c r="F12" s="4"/>
    </row>
    <row r="13" spans="1:6" ht="34.5" customHeight="1">
      <c r="A13" s="30" t="s">
        <v>21</v>
      </c>
      <c r="B13" s="8"/>
      <c r="C13" s="3"/>
      <c r="D13" s="20" t="s">
        <v>2</v>
      </c>
      <c r="E13" s="4"/>
      <c r="F13" s="4"/>
    </row>
    <row r="14" spans="1:6" ht="34.5" customHeight="1">
      <c r="A14" s="9"/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</row>
    <row r="15" spans="1:6" ht="34.5" customHeight="1">
      <c r="A15" s="10" t="s">
        <v>51</v>
      </c>
      <c r="B15" s="11">
        <v>152460</v>
      </c>
      <c r="C15" s="11">
        <v>142223.4</v>
      </c>
      <c r="D15" s="11">
        <v>139485</v>
      </c>
      <c r="E15" s="11">
        <v>146470.5</v>
      </c>
      <c r="F15" s="11">
        <v>124919.5</v>
      </c>
    </row>
    <row r="16" spans="1:6" ht="34.5" customHeight="1">
      <c r="A16" s="10" t="s">
        <v>45</v>
      </c>
      <c r="B16" s="12">
        <v>0.029</v>
      </c>
      <c r="C16" s="12">
        <v>0.029</v>
      </c>
      <c r="D16" s="12">
        <v>0.03</v>
      </c>
      <c r="E16" s="12">
        <v>0.029</v>
      </c>
      <c r="F16" s="12">
        <v>0.029</v>
      </c>
    </row>
    <row r="17" spans="1:6" ht="34.5" customHeight="1">
      <c r="A17" s="10" t="s">
        <v>20</v>
      </c>
      <c r="B17" s="11" t="s">
        <v>16</v>
      </c>
      <c r="C17" s="11" t="s">
        <v>16</v>
      </c>
      <c r="D17" s="11" t="s">
        <v>17</v>
      </c>
      <c r="E17" s="11" t="s">
        <v>16</v>
      </c>
      <c r="F17" s="11" t="s">
        <v>18</v>
      </c>
    </row>
    <row r="18" spans="1:6" ht="34.5" customHeight="1">
      <c r="A18" s="10" t="s">
        <v>46</v>
      </c>
      <c r="B18" s="11">
        <f>B15+B15*B16</f>
        <v>156881.34</v>
      </c>
      <c r="C18" s="11">
        <f>C15+C15*C16</f>
        <v>146347.8786</v>
      </c>
      <c r="D18" s="11">
        <f>D15+D15*D16</f>
        <v>143669.55</v>
      </c>
      <c r="E18" s="11">
        <f>E15+E15*E16</f>
        <v>150718.1445</v>
      </c>
      <c r="F18" s="11">
        <f>F15+F15*F16</f>
        <v>128542.1655</v>
      </c>
    </row>
    <row r="19" spans="1:6" ht="34.5" customHeight="1">
      <c r="A19" s="10" t="s">
        <v>22</v>
      </c>
      <c r="B19" s="1" t="s">
        <v>26</v>
      </c>
      <c r="C19" s="1" t="s">
        <v>1</v>
      </c>
      <c r="D19" s="1" t="s">
        <v>0</v>
      </c>
      <c r="E19" s="1" t="s">
        <v>23</v>
      </c>
      <c r="F19" s="1" t="s">
        <v>24</v>
      </c>
    </row>
    <row r="20" spans="1:7" ht="30">
      <c r="A20" s="10" t="s">
        <v>44</v>
      </c>
      <c r="B20" s="1">
        <v>32145.99</v>
      </c>
      <c r="C20" s="1">
        <v>36360.15</v>
      </c>
      <c r="D20" s="1">
        <v>22979.51</v>
      </c>
      <c r="E20" s="1">
        <v>26451.99</v>
      </c>
      <c r="F20" s="1">
        <v>26492.28</v>
      </c>
      <c r="G20" s="32" t="s">
        <v>2</v>
      </c>
    </row>
    <row r="21" spans="1:6" ht="34.5" customHeight="1">
      <c r="A21" s="10" t="s">
        <v>9</v>
      </c>
      <c r="B21" s="1">
        <v>2199</v>
      </c>
      <c r="C21" s="1">
        <v>2199</v>
      </c>
      <c r="D21" s="1">
        <v>2199</v>
      </c>
      <c r="E21" s="1">
        <v>2199</v>
      </c>
      <c r="F21" s="1">
        <v>2199</v>
      </c>
    </row>
    <row r="22" spans="1:6" ht="34.5" customHeight="1">
      <c r="A22" s="10" t="s">
        <v>10</v>
      </c>
      <c r="B22" s="2">
        <f>(B18-B20-B21)/365</f>
        <v>335.71602739726023</v>
      </c>
      <c r="C22" s="2">
        <f>(C18-C20-C21)/365</f>
        <v>295.31158520547945</v>
      </c>
      <c r="D22" s="2">
        <f>(D18-D20-D21)/365</f>
        <v>324.63298630136984</v>
      </c>
      <c r="E22" s="2">
        <f>(E18-E20-E21)/365</f>
        <v>334.43056027397256</v>
      </c>
      <c r="F22" s="2">
        <f>(F18-F20-F21)/365</f>
        <v>273.5640698630137</v>
      </c>
    </row>
    <row r="23" spans="1:6" ht="34.5" customHeight="1">
      <c r="A23" s="13" t="s">
        <v>11</v>
      </c>
      <c r="B23" s="2">
        <f>ROUND(B22/(1-$B$5),2)</f>
        <v>355.82</v>
      </c>
      <c r="C23" s="2">
        <f>ROUND(C22/(1-$B$5),2)</f>
        <v>313</v>
      </c>
      <c r="D23" s="2">
        <f>ROUND(D22/(1-$B$5),2)</f>
        <v>344.07</v>
      </c>
      <c r="E23" s="2">
        <f>ROUND(E22/(1-$B$5),2)</f>
        <v>354.46</v>
      </c>
      <c r="F23" s="2">
        <f>ROUND(F22/(1-$B$5),2)</f>
        <v>289.95</v>
      </c>
    </row>
    <row r="24" spans="1:6" ht="34.5" customHeight="1">
      <c r="A24" s="21" t="s">
        <v>53</v>
      </c>
      <c r="B24" s="22">
        <f>ROUND(B23,2)</f>
        <v>355.82</v>
      </c>
      <c r="C24" s="22">
        <f>ROUND(C23,2)</f>
        <v>313</v>
      </c>
      <c r="D24" s="22">
        <f>ROUND(D23,2)</f>
        <v>344.07</v>
      </c>
      <c r="E24" s="22">
        <f>ROUND(E23,2)</f>
        <v>354.46</v>
      </c>
      <c r="F24" s="22">
        <f>ROUND(F23,2)</f>
        <v>289.95</v>
      </c>
    </row>
    <row r="25" spans="1:3" ht="34.5" customHeight="1">
      <c r="A25" s="23"/>
      <c r="B25" s="24"/>
      <c r="C25" s="24"/>
    </row>
    <row r="26" spans="1:6" ht="34.5" customHeight="1">
      <c r="A26" s="31" t="s">
        <v>25</v>
      </c>
      <c r="B26" s="8"/>
      <c r="C26" s="3"/>
      <c r="D26" s="20" t="s">
        <v>2</v>
      </c>
      <c r="E26" s="4"/>
      <c r="F26" s="4"/>
    </row>
    <row r="27" spans="1:6" ht="34.5" customHeight="1">
      <c r="A27" s="9"/>
      <c r="B27" s="14" t="s">
        <v>4</v>
      </c>
      <c r="C27" s="14" t="s">
        <v>5</v>
      </c>
      <c r="D27" s="14" t="s">
        <v>6</v>
      </c>
      <c r="E27" s="14" t="s">
        <v>7</v>
      </c>
      <c r="F27" s="14" t="s">
        <v>8</v>
      </c>
    </row>
    <row r="28" spans="1:6" ht="34.5" customHeight="1">
      <c r="A28" s="10" t="s">
        <v>51</v>
      </c>
      <c r="B28" s="11">
        <v>188397</v>
      </c>
      <c r="C28" s="11">
        <v>166181.4</v>
      </c>
      <c r="D28" s="11">
        <v>181604</v>
      </c>
      <c r="E28" s="11">
        <v>180774</v>
      </c>
      <c r="F28" s="11">
        <v>160377</v>
      </c>
    </row>
    <row r="29" spans="1:6" ht="34.5" customHeight="1">
      <c r="A29" s="10" t="s">
        <v>45</v>
      </c>
      <c r="B29" s="12">
        <v>0.029</v>
      </c>
      <c r="C29" s="12">
        <v>0.029</v>
      </c>
      <c r="D29" s="12">
        <v>0.03</v>
      </c>
      <c r="E29" s="12">
        <v>0.029</v>
      </c>
      <c r="F29" s="12">
        <v>0.029</v>
      </c>
    </row>
    <row r="30" spans="1:6" ht="34.5" customHeight="1">
      <c r="A30" s="10" t="s">
        <v>20</v>
      </c>
      <c r="B30" s="11" t="s">
        <v>16</v>
      </c>
      <c r="C30" s="11" t="s">
        <v>16</v>
      </c>
      <c r="D30" s="11" t="s">
        <v>17</v>
      </c>
      <c r="E30" s="11" t="s">
        <v>16</v>
      </c>
      <c r="F30" s="11" t="s">
        <v>18</v>
      </c>
    </row>
    <row r="31" spans="1:7" ht="34.5" customHeight="1">
      <c r="A31" s="10" t="s">
        <v>46</v>
      </c>
      <c r="B31" s="11">
        <f>B28+B28*B29</f>
        <v>193860.513</v>
      </c>
      <c r="C31" s="11">
        <f>C28+C28*C29</f>
        <v>171000.6606</v>
      </c>
      <c r="D31" s="11">
        <f>D28+D28*D29</f>
        <v>187052.12</v>
      </c>
      <c r="E31" s="11">
        <f>E28+E28*E29</f>
        <v>186016.446</v>
      </c>
      <c r="F31" s="11">
        <f>F28+F28*F29</f>
        <v>165027.933</v>
      </c>
      <c r="G31" s="32" t="s">
        <v>2</v>
      </c>
    </row>
    <row r="32" spans="1:6" ht="34.5" customHeight="1">
      <c r="A32" s="10" t="s">
        <v>22</v>
      </c>
      <c r="B32" s="11" t="s">
        <v>26</v>
      </c>
      <c r="C32" s="1" t="s">
        <v>1</v>
      </c>
      <c r="D32" s="1" t="s">
        <v>0</v>
      </c>
      <c r="E32" s="1" t="s">
        <v>47</v>
      </c>
      <c r="F32" s="1" t="s">
        <v>24</v>
      </c>
    </row>
    <row r="33" spans="1:6" ht="30">
      <c r="A33" s="10" t="s">
        <v>44</v>
      </c>
      <c r="B33" s="1">
        <v>84041.27</v>
      </c>
      <c r="C33" s="1">
        <v>91763.85</v>
      </c>
      <c r="D33" s="1">
        <v>73036.59</v>
      </c>
      <c r="E33" s="1">
        <v>80320.57</v>
      </c>
      <c r="F33" s="1">
        <v>75169.91</v>
      </c>
    </row>
    <row r="34" spans="1:6" ht="34.5" customHeight="1">
      <c r="A34" s="10" t="s">
        <v>9</v>
      </c>
      <c r="B34" s="1">
        <v>3198</v>
      </c>
      <c r="C34" s="1">
        <v>3198</v>
      </c>
      <c r="D34" s="1">
        <v>3198</v>
      </c>
      <c r="E34" s="1">
        <v>3198</v>
      </c>
      <c r="F34" s="1">
        <v>3198</v>
      </c>
    </row>
    <row r="35" spans="1:6" ht="34.5" customHeight="1">
      <c r="A35" s="10" t="s">
        <v>10</v>
      </c>
      <c r="B35" s="2">
        <f>(B31-B33-B34)/365</f>
        <v>292.11299452054794</v>
      </c>
      <c r="C35" s="2">
        <f>(C31-C33-C34)/365</f>
        <v>208.32550849315066</v>
      </c>
      <c r="D35" s="2">
        <f>(D31-D33-D34)/365</f>
        <v>303.60967123287674</v>
      </c>
      <c r="E35" s="2">
        <f>(E31-E33-E34)/365</f>
        <v>280.81609863013693</v>
      </c>
      <c r="F35" s="2">
        <f>(F31-F33-F34)/365</f>
        <v>237.42472054794516</v>
      </c>
    </row>
    <row r="36" spans="1:6" ht="34.5" customHeight="1">
      <c r="A36" s="13" t="s">
        <v>11</v>
      </c>
      <c r="B36" s="2">
        <f>ROUND(B35/(1-$B$5),2)</f>
        <v>309.61</v>
      </c>
      <c r="C36" s="2">
        <f>ROUND(C35/(1-$B$5),2)</f>
        <v>220.8</v>
      </c>
      <c r="D36" s="2">
        <f>ROUND(D35/(1-$B$5),2)</f>
        <v>321.79</v>
      </c>
      <c r="E36" s="2">
        <f>ROUND(E35/(1-$B$5),2)</f>
        <v>297.63</v>
      </c>
      <c r="F36" s="2">
        <f>ROUND(F35/(1-$B$5),2)</f>
        <v>251.64</v>
      </c>
    </row>
    <row r="37" spans="1:6" ht="34.5" customHeight="1">
      <c r="A37" s="21" t="s">
        <v>54</v>
      </c>
      <c r="B37" s="25">
        <f>ROUND(B36,2)</f>
        <v>309.61</v>
      </c>
      <c r="C37" s="25">
        <f>ROUND(C36,2)</f>
        <v>220.8</v>
      </c>
      <c r="D37" s="25">
        <f>ROUND(D36,2)</f>
        <v>321.79</v>
      </c>
      <c r="E37" s="25">
        <f>ROUND(E36,2)</f>
        <v>297.63</v>
      </c>
      <c r="F37" s="25">
        <f>ROUND(F36,2)</f>
        <v>251.64</v>
      </c>
    </row>
    <row r="39" spans="1:6" ht="34.5" customHeight="1">
      <c r="A39" s="31" t="s">
        <v>27</v>
      </c>
      <c r="B39" s="8"/>
      <c r="C39" s="3"/>
      <c r="D39" s="20" t="s">
        <v>2</v>
      </c>
      <c r="E39" s="4"/>
      <c r="F39" s="4"/>
    </row>
    <row r="40" spans="1:6" ht="34.5" customHeight="1">
      <c r="A40" s="9"/>
      <c r="B40" s="14" t="s">
        <v>4</v>
      </c>
      <c r="C40" s="14" t="s">
        <v>5</v>
      </c>
      <c r="D40" s="14" t="s">
        <v>6</v>
      </c>
      <c r="E40" s="14" t="s">
        <v>7</v>
      </c>
      <c r="F40" s="14" t="s">
        <v>8</v>
      </c>
    </row>
    <row r="41" spans="1:6" ht="34.5" customHeight="1">
      <c r="A41" s="10" t="s">
        <v>51</v>
      </c>
      <c r="B41" s="11">
        <v>633843.738</v>
      </c>
      <c r="C41" s="11">
        <v>608191.254</v>
      </c>
      <c r="D41" s="11">
        <v>598680.56</v>
      </c>
      <c r="E41" s="11">
        <v>585126.2339999999</v>
      </c>
      <c r="F41" s="11">
        <v>591113.619</v>
      </c>
    </row>
    <row r="42" spans="1:6" ht="34.5" customHeight="1">
      <c r="A42" s="10" t="s">
        <v>45</v>
      </c>
      <c r="B42" s="12">
        <v>0.029</v>
      </c>
      <c r="C42" s="12">
        <v>0.029</v>
      </c>
      <c r="D42" s="12">
        <v>0.03</v>
      </c>
      <c r="E42" s="12">
        <v>0.029</v>
      </c>
      <c r="F42" s="12">
        <v>0.029</v>
      </c>
    </row>
    <row r="43" spans="1:6" ht="34.5" customHeight="1">
      <c r="A43" s="10" t="s">
        <v>20</v>
      </c>
      <c r="B43" s="11" t="s">
        <v>16</v>
      </c>
      <c r="C43" s="11" t="s">
        <v>16</v>
      </c>
      <c r="D43" s="11" t="s">
        <v>17</v>
      </c>
      <c r="E43" s="11" t="s">
        <v>16</v>
      </c>
      <c r="F43" s="11" t="s">
        <v>18</v>
      </c>
    </row>
    <row r="44" spans="1:6" ht="34.5" customHeight="1">
      <c r="A44" s="10" t="s">
        <v>46</v>
      </c>
      <c r="B44" s="11">
        <f>B41+B41*B42</f>
        <v>652225.206402</v>
      </c>
      <c r="C44" s="11">
        <f>C41+C41*C42</f>
        <v>625828.8003659999</v>
      </c>
      <c r="D44" s="11">
        <f>D41+D41*D42</f>
        <v>616640.9768000001</v>
      </c>
      <c r="E44" s="11">
        <f>E41+E41*E42</f>
        <v>602094.8947859999</v>
      </c>
      <c r="F44" s="11">
        <f>F41+F41*F42</f>
        <v>608255.913951</v>
      </c>
    </row>
    <row r="45" spans="1:6" ht="34.5" customHeight="1">
      <c r="A45" s="10" t="s">
        <v>22</v>
      </c>
      <c r="B45" s="59" t="s">
        <v>48</v>
      </c>
      <c r="C45" s="60" t="s">
        <v>1</v>
      </c>
      <c r="D45" s="60" t="s">
        <v>0</v>
      </c>
      <c r="E45" s="60" t="s">
        <v>23</v>
      </c>
      <c r="F45" s="60" t="s">
        <v>24</v>
      </c>
    </row>
    <row r="46" spans="1:7" ht="45" customHeight="1">
      <c r="A46" s="10" t="s">
        <v>44</v>
      </c>
      <c r="B46" s="60">
        <v>108366.53</v>
      </c>
      <c r="C46" s="60">
        <v>112765.14</v>
      </c>
      <c r="D46" s="60">
        <v>78889.94</v>
      </c>
      <c r="E46" s="60">
        <v>92356.15</v>
      </c>
      <c r="F46" s="60">
        <v>81391.66</v>
      </c>
      <c r="G46" s="35"/>
    </row>
    <row r="47" spans="1:6" ht="34.5" customHeight="1">
      <c r="A47" s="10" t="s">
        <v>9</v>
      </c>
      <c r="B47" s="1">
        <v>3198</v>
      </c>
      <c r="C47" s="1">
        <v>3198</v>
      </c>
      <c r="D47" s="1">
        <v>3198</v>
      </c>
      <c r="E47" s="1">
        <v>3198</v>
      </c>
      <c r="F47" s="1">
        <v>3198</v>
      </c>
    </row>
    <row r="48" spans="1:6" ht="34.5" customHeight="1">
      <c r="A48" s="10" t="s">
        <v>10</v>
      </c>
      <c r="B48" s="2">
        <f>(B44-B46-B47)/365</f>
        <v>1481.2621271287671</v>
      </c>
      <c r="C48" s="2">
        <f>(C44-C46-C47)/365</f>
        <v>1396.8922201808216</v>
      </c>
      <c r="D48" s="2">
        <f>(D44-D46-D47)/365</f>
        <v>1464.5288679452058</v>
      </c>
      <c r="E48" s="2">
        <f>(E44-E46-E47)/365</f>
        <v>1387.7828624273968</v>
      </c>
      <c r="F48" s="2">
        <f>(F44-F46-F47)/365</f>
        <v>1434.7020656191778</v>
      </c>
    </row>
    <row r="49" spans="1:6" ht="34.5" customHeight="1">
      <c r="A49" s="13" t="s">
        <v>11</v>
      </c>
      <c r="B49" s="2">
        <f>ROUND(B48/(1-$B$5),2)</f>
        <v>1569.97</v>
      </c>
      <c r="C49" s="2">
        <f>ROUND(C48/(1-$B$5),2)</f>
        <v>1480.54</v>
      </c>
      <c r="D49" s="2">
        <f>ROUND(D48/(1-$B$5),2)</f>
        <v>1552.23</v>
      </c>
      <c r="E49" s="2">
        <f>ROUND(E48/(1-$B$5),2)</f>
        <v>1470.89</v>
      </c>
      <c r="F49" s="2">
        <f>ROUND(F48/(1-$B$5),2)</f>
        <v>1520.62</v>
      </c>
    </row>
    <row r="50" spans="1:6" ht="34.5" customHeight="1">
      <c r="A50" s="21" t="s">
        <v>55</v>
      </c>
      <c r="B50" s="25">
        <f>ROUND(B49,2)</f>
        <v>1569.97</v>
      </c>
      <c r="C50" s="25">
        <f>ROUND(C49,2)</f>
        <v>1480.54</v>
      </c>
      <c r="D50" s="25">
        <f>ROUND(D49,2)</f>
        <v>1552.23</v>
      </c>
      <c r="E50" s="25">
        <f>ROUND(E49,2)</f>
        <v>1470.89</v>
      </c>
      <c r="F50" s="25">
        <f>ROUND(F49,2)</f>
        <v>1520.62</v>
      </c>
    </row>
    <row r="52" spans="2:6" ht="409.5">
      <c r="B52" s="58"/>
      <c r="C52" s="58"/>
      <c r="D52" s="58"/>
      <c r="E52" s="58"/>
      <c r="F52" s="58"/>
    </row>
  </sheetData>
  <sheetProtection/>
  <mergeCells count="7">
    <mergeCell ref="A9:B9"/>
    <mergeCell ref="A1:C1"/>
    <mergeCell ref="A2:C2"/>
    <mergeCell ref="A3:B3"/>
    <mergeCell ref="A4:B4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scheip</cp:lastModifiedBy>
  <cp:lastPrinted>2013-02-12T13:16:30Z</cp:lastPrinted>
  <dcterms:created xsi:type="dcterms:W3CDTF">2007-01-26T13:56:48Z</dcterms:created>
  <dcterms:modified xsi:type="dcterms:W3CDTF">2014-01-24T19:54:21Z</dcterms:modified>
  <cp:category/>
  <cp:version/>
  <cp:contentType/>
  <cp:contentStatus/>
</cp:coreProperties>
</file>