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405" windowWidth="15600" windowHeight="7740" tabRatio="1000"/>
  </bookViews>
  <sheets>
    <sheet name="Asset Retirement Cost" sheetId="18" r:id="rId1"/>
    <sheet name="Transmission Comm Equipment" sheetId="4" r:id="rId2"/>
    <sheet name="PHFU " sheetId="20" r:id="rId3"/>
    <sheet name=" Actual PBOP Expense" sheetId="24" r:id="rId4"/>
    <sheet name="Comm Equipment Dep " sheetId="19" r:id="rId5"/>
    <sheet name="Amort Invest tax Cr " sheetId="27" r:id="rId6"/>
  </sheets>
  <definedNames>
    <definedName name="_xlnm.Print_Area" localSheetId="5">'Amort Invest tax Cr '!$A$1:$G$13</definedName>
    <definedName name="_xlnm.Print_Area" localSheetId="4">'Comm Equipment Dep '!$A$1:$G$20</definedName>
    <definedName name="_xlnm.Print_Area" localSheetId="1">'Transmission Comm Equipment'!$A$1:$R$13</definedName>
    <definedName name="_xlnm.Print_Titles" localSheetId="4">'Comm Equipment Dep '!$6:$6</definedName>
  </definedNames>
  <calcPr calcId="145621"/>
</workbook>
</file>

<file path=xl/calcChain.xml><?xml version="1.0" encoding="utf-8"?>
<calcChain xmlns="http://schemas.openxmlformats.org/spreadsheetml/2006/main">
  <c r="D13" i="18" l="1"/>
  <c r="D15" i="18" s="1"/>
  <c r="D20" i="18"/>
  <c r="D25" i="18"/>
  <c r="G10" i="20" l="1"/>
  <c r="G13" i="20" l="1"/>
  <c r="G12" i="20"/>
  <c r="G8" i="20"/>
  <c r="E15" i="20"/>
  <c r="C25" i="18"/>
  <c r="C20" i="18"/>
  <c r="C15" i="18"/>
  <c r="C13" i="18"/>
  <c r="Q8" i="4"/>
  <c r="G15" i="20" l="1"/>
  <c r="H15" i="20" s="1"/>
  <c r="F15" i="20"/>
  <c r="E12" i="4"/>
  <c r="F12" i="4"/>
  <c r="G12" i="4"/>
  <c r="H12" i="4"/>
  <c r="I12" i="4"/>
  <c r="J12" i="4"/>
  <c r="K12" i="4"/>
  <c r="L12" i="4"/>
  <c r="M12" i="4"/>
  <c r="N12" i="4"/>
  <c r="O12" i="4"/>
  <c r="P12" i="4"/>
  <c r="D12" i="4"/>
  <c r="E25" i="18"/>
  <c r="F25" i="18"/>
  <c r="G25" i="18"/>
  <c r="H25" i="18"/>
  <c r="I25" i="18"/>
  <c r="J25" i="18"/>
  <c r="K25" i="18"/>
  <c r="L25" i="18"/>
  <c r="M25" i="18"/>
  <c r="N25" i="18"/>
  <c r="O25" i="18"/>
  <c r="E20" i="18"/>
  <c r="F20" i="18"/>
  <c r="G20" i="18"/>
  <c r="H20" i="18"/>
  <c r="I20" i="18"/>
  <c r="J20" i="18"/>
  <c r="K20" i="18"/>
  <c r="L20" i="18"/>
  <c r="M20" i="18"/>
  <c r="N20" i="18"/>
  <c r="O20" i="18"/>
  <c r="E13" i="18"/>
  <c r="E15" i="18" s="1"/>
  <c r="F13" i="18"/>
  <c r="F15" i="18" s="1"/>
  <c r="G13" i="18"/>
  <c r="G15" i="18" s="1"/>
  <c r="H13" i="18"/>
  <c r="H15" i="18" s="1"/>
  <c r="I13" i="18"/>
  <c r="I15" i="18" s="1"/>
  <c r="J13" i="18"/>
  <c r="J15" i="18" s="1"/>
  <c r="K13" i="18"/>
  <c r="K15" i="18" s="1"/>
  <c r="L13" i="18"/>
  <c r="L15" i="18"/>
  <c r="M13" i="18"/>
  <c r="M15" i="18" s="1"/>
  <c r="N13" i="18"/>
  <c r="N15" i="18" s="1"/>
  <c r="O13" i="18"/>
  <c r="O15" i="18" s="1"/>
  <c r="C11" i="27"/>
  <c r="C13" i="24"/>
  <c r="E18" i="19"/>
  <c r="E15" i="19"/>
  <c r="P20" i="18" l="1"/>
  <c r="P25" i="18"/>
  <c r="Q12" i="4"/>
  <c r="P15" i="18"/>
</calcChain>
</file>

<file path=xl/sharedStrings.xml><?xml version="1.0" encoding="utf-8"?>
<sst xmlns="http://schemas.openxmlformats.org/spreadsheetml/2006/main" count="169" uniqueCount="108">
  <si>
    <t>Depreciation-General Expense Associated with Acct. 397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</si>
  <si>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</si>
  <si>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</si>
  <si>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</si>
  <si>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</si>
  <si>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</si>
  <si>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</si>
  <si>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</si>
  <si>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</si>
  <si>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</si>
  <si>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</si>
  <si>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</si>
  <si>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</si>
  <si>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</si>
  <si>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Communication Equipment</t>
  </si>
  <si>
    <t>DESCRIPTION</t>
  </si>
  <si>
    <t>Benefits OPEB Active - Gross</t>
  </si>
  <si>
    <t>Benefits OPEB Inactive Gross</t>
  </si>
  <si>
    <t>Amount of General Depreciation Expense Associated with Acct. 397</t>
  </si>
  <si>
    <t>p207.104g</t>
  </si>
  <si>
    <t>FERC FORM I Page 205 Line 44g</t>
  </si>
  <si>
    <t>FERC FORM I Page 207 Line 74g</t>
  </si>
  <si>
    <t>FERC FORM I Page 207 Line 98g</t>
  </si>
  <si>
    <t>FERC FORM I Page 207 Line 57g</t>
  </si>
  <si>
    <t>AVERAGE</t>
  </si>
  <si>
    <t>P207.58</t>
  </si>
  <si>
    <t>P207.99</t>
  </si>
  <si>
    <t>E397</t>
  </si>
  <si>
    <t>C397</t>
  </si>
  <si>
    <t>Cost support Line 89</t>
  </si>
  <si>
    <t>ADDITIONS</t>
  </si>
  <si>
    <t>ACCOUNT</t>
  </si>
  <si>
    <t>E353</t>
  </si>
  <si>
    <t>E350</t>
  </si>
  <si>
    <t>AMOUNT</t>
  </si>
  <si>
    <t>Appendix A item 6</t>
  </si>
  <si>
    <t>Appendix A item 19</t>
  </si>
  <si>
    <t>Cost support Line 83</t>
  </si>
  <si>
    <t>Appendix A item 83</t>
  </si>
  <si>
    <t>Appendix A item 89</t>
  </si>
  <si>
    <t>Appendix A item29</t>
  </si>
  <si>
    <t>Appendix A item 46</t>
  </si>
  <si>
    <t>ITC Amortization</t>
  </si>
  <si>
    <t>PUBLIC SERVICE ELECTRIC AND GAS COMPANY</t>
  </si>
  <si>
    <t>Appendix A item 125</t>
  </si>
  <si>
    <t>Appendix A item 64</t>
  </si>
  <si>
    <t>COMPANY</t>
  </si>
  <si>
    <t>Transmission</t>
  </si>
  <si>
    <t>TRANSMISSION TOTAL</t>
  </si>
  <si>
    <t>FERC FORM I Page 214 Line 47d</t>
  </si>
  <si>
    <t>FERC FORM I Page 207 Line 94g</t>
  </si>
  <si>
    <t>Appendix A item 24</t>
  </si>
  <si>
    <t>Employee Pensions and Benefits</t>
  </si>
  <si>
    <t>FERC FORM I Page 323 Line 187b</t>
  </si>
  <si>
    <t>FERC FORM I Page 336 Line 10b</t>
  </si>
  <si>
    <t>FERC FORM I Page 266 Line 8f</t>
  </si>
  <si>
    <t>Other Employee Benefits</t>
  </si>
  <si>
    <t>General Plant Depreciation Other than Communication Equipment</t>
  </si>
  <si>
    <t>Solar Generation Tax Credits</t>
  </si>
  <si>
    <t>Total Electric Plant In Service</t>
  </si>
  <si>
    <t>Asset Retirement Cost for Transmission Plant</t>
  </si>
  <si>
    <t>Asset Retirement Cost for Other Production</t>
  </si>
  <si>
    <t>Asset Retirement Cost for Distribution Plant</t>
  </si>
  <si>
    <t>Asset Retirement Cost for General Plant</t>
  </si>
  <si>
    <t>Total General Plant</t>
  </si>
  <si>
    <t>Total Transmission Plant</t>
  </si>
  <si>
    <t>SOURCE</t>
  </si>
  <si>
    <t>DEPRECIATION</t>
  </si>
  <si>
    <t>General Plant Depreciation</t>
  </si>
  <si>
    <t>Total Electric Utility</t>
  </si>
  <si>
    <t>Electric Plant in Service                               ( Excludes ARC) -Cost Support Line 6</t>
  </si>
  <si>
    <t>Transmission Plant in Service                   ( Excludes ARC) Cost Support Line 19</t>
  </si>
  <si>
    <t>General                                                  (Excludes ARC) - Cost Support Line 20</t>
  </si>
  <si>
    <t>Appendix A item 20</t>
  </si>
  <si>
    <t>ELECTRIC UTILITY PLANT IN SERVICE -EXCLUDES ASSET RETIREMENT COST (ARC)</t>
  </si>
  <si>
    <t>Attachment C Page 1 of 6</t>
  </si>
  <si>
    <t>Attachment  C Page 2 of 6</t>
  </si>
  <si>
    <t>ATTACHMENT 5 (COST SUPPORT LINE 64)</t>
  </si>
  <si>
    <t>ATTACHMENT 5 (COST SUPPORT LINE 46)</t>
  </si>
  <si>
    <t>ATTACHMENT 5 (COST SUPPORT LINE 29)</t>
  </si>
  <si>
    <t>ACCOUNT No. 397 DIRECTLY ASSIGNED TO TRANSMISSION</t>
  </si>
  <si>
    <t xml:space="preserve">PLANT HELD FOR FUTURE USE - INCLUDING LAND </t>
  </si>
  <si>
    <t xml:space="preserve">ACTUAL PBOP EXPENSE </t>
  </si>
  <si>
    <t>ATTACHMENT 5 (COST SUPPORT LINES 83 &amp; 89)</t>
  </si>
  <si>
    <t>DEPRECIATION  GENERAL EXPENSE ASSOCIATED WITH ACCT. 397</t>
  </si>
  <si>
    <t>ATTACHMENT 5 (COST SUPPORT LINE 125)</t>
  </si>
  <si>
    <t>AMORTIZED INVESTMENT TAX CREDIT</t>
  </si>
  <si>
    <t>ATTACHMENT 5 (COST SUPPORT LINES 6, 19 &amp; 20)</t>
  </si>
  <si>
    <t>Attachment  C Page 3 of 6</t>
  </si>
  <si>
    <t>Attachment C Page 4 of 6</t>
  </si>
  <si>
    <t>Attachment C Page 5 of 6</t>
  </si>
  <si>
    <t>Attachment C Page 6 of 6</t>
  </si>
  <si>
    <t>Company Records</t>
  </si>
  <si>
    <t>Total Transmission  and Distribution</t>
  </si>
  <si>
    <t>Distribution</t>
  </si>
  <si>
    <t xml:space="preserve">Transmission </t>
  </si>
  <si>
    <t xml:space="preserve"> Communication  Equipment </t>
  </si>
  <si>
    <t xml:space="preserve">Distribution TOTAL </t>
  </si>
  <si>
    <t>Total Electric</t>
  </si>
  <si>
    <t>PHFU - Land and Land Rights</t>
  </si>
  <si>
    <t>PHFU - Station Equipment</t>
  </si>
  <si>
    <t>Cost support Line 29</t>
  </si>
  <si>
    <t>Cost support Line 46</t>
  </si>
  <si>
    <t>Cost support Line 64</t>
  </si>
  <si>
    <t>Cost support Line 125</t>
  </si>
  <si>
    <t>2015 TRUE UP FILING</t>
  </si>
  <si>
    <t>Transmission &amp; Distribution</t>
  </si>
  <si>
    <t>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</si>
</sst>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16"/>
    <xf numFmtId="0" fontId="4" fillId="0" borderId="0" xfId="1" applyFont="1"/>
    <xf numFmtId="0" fontId="4" fillId="0" borderId="1" xfId="1" applyFont="1" applyBorder="1"/>
    <xf numFmtId="0" fontId="4" fillId="0" borderId="0" xfId="16" applyFont="1"/>
    <xf numFmtId="0" fontId="2" fillId="0" borderId="0" xfId="16" applyFont="1"/>
    <xf numFmtId="43" fontId="4" fillId="0" borderId="0" xfId="9" applyFont="1" applyBorder="1"/>
    <xf numFmtId="0" fontId="5" fillId="0" borderId="0" xfId="16" applyFont="1" applyBorder="1"/>
    <xf numFmtId="41" fontId="0" fillId="0" borderId="0" xfId="0" applyNumberFormat="1"/>
    <xf numFmtId="41" fontId="4" fillId="0" borderId="2" xfId="0" applyNumberFormat="1" applyFont="1" applyBorder="1"/>
    <xf numFmtId="0" fontId="12" fillId="0" borderId="0" xfId="0" applyFont="1"/>
    <xf numFmtId="0" fontId="0" fillId="0" borderId="0" xfId="0" applyAlignment="1">
      <alignment horizontal="center"/>
    </xf>
    <xf numFmtId="164" fontId="7" fillId="0" borderId="0" xfId="4" applyNumberFormat="1"/>
    <xf numFmtId="164" fontId="11" fillId="0" borderId="0" xfId="4" applyNumberFormat="1" applyFont="1"/>
    <xf numFmtId="164" fontId="2" fillId="0" borderId="0" xfId="4" quotePrefix="1" applyNumberFormat="1" applyFont="1" applyFill="1" applyBorder="1" applyAlignment="1">
      <alignment horizontal="center"/>
    </xf>
    <xf numFmtId="164" fontId="4" fillId="0" borderId="2" xfId="1" applyNumberFormat="1" applyFont="1" applyFill="1" applyBorder="1"/>
    <xf numFmtId="0" fontId="0" fillId="0" borderId="0" xfId="0"/>
    <xf numFmtId="0" fontId="0" fillId="0" borderId="0" xfId="0" applyAlignment="1"/>
    <xf numFmtId="0" fontId="4" fillId="0" borderId="2" xfId="1" applyFont="1" applyFill="1" applyBorder="1" applyAlignment="1">
      <alignment horizontal="center"/>
    </xf>
    <xf numFmtId="0" fontId="4" fillId="0" borderId="0" xfId="16" applyFont="1" applyBorder="1"/>
    <xf numFmtId="41" fontId="12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64" fontId="2" fillId="0" borderId="0" xfId="16" applyNumberFormat="1" applyFont="1"/>
    <xf numFmtId="0" fontId="4" fillId="0" borderId="0" xfId="1" applyFont="1" applyBorder="1"/>
    <xf numFmtId="0" fontId="3" fillId="0" borderId="0" xfId="16" applyFont="1"/>
    <xf numFmtId="43" fontId="13" fillId="0" borderId="0" xfId="4" applyFont="1"/>
    <xf numFmtId="0" fontId="13" fillId="0" borderId="0" xfId="0" applyFont="1"/>
    <xf numFmtId="17" fontId="4" fillId="0" borderId="1" xfId="4" applyNumberFormat="1" applyFont="1" applyFill="1" applyBorder="1" applyAlignment="1">
      <alignment horizontal="center"/>
    </xf>
    <xf numFmtId="14" fontId="4" fillId="0" borderId="1" xfId="4" applyNumberFormat="1" applyFont="1" applyFill="1" applyBorder="1" applyAlignment="1">
      <alignment horizontal="center"/>
    </xf>
    <xf numFmtId="43" fontId="4" fillId="0" borderId="1" xfId="4" applyFont="1" applyFill="1" applyBorder="1" applyAlignment="1">
      <alignment horizontal="center"/>
    </xf>
    <xf numFmtId="43" fontId="13" fillId="0" borderId="0" xfId="4" applyFont="1" applyAlignment="1">
      <alignment wrapText="1"/>
    </xf>
    <xf numFmtId="0" fontId="4" fillId="0" borderId="0" xfId="1" applyFont="1" applyAlignment="1">
      <alignment horizontal="center"/>
    </xf>
    <xf numFmtId="14" fontId="4" fillId="0" borderId="1" xfId="8" applyNumberFormat="1" applyFont="1" applyFill="1" applyBorder="1" applyAlignment="1">
      <alignment horizontal="center"/>
    </xf>
    <xf numFmtId="14" fontId="4" fillId="0" borderId="1" xfId="8" quotePrefix="1" applyNumberFormat="1" applyFont="1" applyFill="1" applyBorder="1" applyAlignment="1">
      <alignment horizontal="center"/>
    </xf>
    <xf numFmtId="0" fontId="9" fillId="0" borderId="0" xfId="1" applyFont="1" applyBorder="1"/>
    <xf numFmtId="17" fontId="9" fillId="0" borderId="0" xfId="1" applyNumberFormat="1" applyFont="1" applyBorder="1" applyAlignment="1">
      <alignment horizontal="center"/>
    </xf>
    <xf numFmtId="14" fontId="4" fillId="0" borderId="0" xfId="8" applyNumberFormat="1" applyFont="1" applyFill="1" applyBorder="1" applyAlignment="1">
      <alignment horizontal="center"/>
    </xf>
    <xf numFmtId="14" fontId="4" fillId="0" borderId="0" xfId="8" quotePrefix="1" applyNumberFormat="1" applyFont="1" applyFill="1" applyBorder="1" applyAlignment="1">
      <alignment horizontal="center"/>
    </xf>
    <xf numFmtId="43" fontId="4" fillId="0" borderId="0" xfId="4" applyFont="1" applyFill="1" applyBorder="1" applyAlignment="1">
      <alignment horizontal="center"/>
    </xf>
    <xf numFmtId="164" fontId="9" fillId="0" borderId="0" xfId="8" applyNumberFormat="1" applyFont="1"/>
    <xf numFmtId="164" fontId="4" fillId="0" borderId="0" xfId="1" applyNumberFormat="1" applyFont="1" applyAlignment="1">
      <alignment horizontal="center"/>
    </xf>
    <xf numFmtId="16" fontId="4" fillId="0" borderId="0" xfId="1" quotePrefix="1" applyNumberFormat="1" applyFont="1" applyAlignment="1">
      <alignment horizontal="center"/>
    </xf>
    <xf numFmtId="164" fontId="6" fillId="0" borderId="0" xfId="4" applyNumberFormat="1" applyFont="1" applyBorder="1" applyAlignment="1">
      <alignment horizontal="center"/>
    </xf>
    <xf numFmtId="4" fontId="6" fillId="0" borderId="0" xfId="2" applyNumberFormat="1" applyFont="1" applyBorder="1"/>
    <xf numFmtId="164" fontId="6" fillId="0" borderId="0" xfId="4" applyNumberFormat="1" applyFont="1" applyBorder="1"/>
    <xf numFmtId="164" fontId="14" fillId="0" borderId="0" xfId="4" applyNumberFormat="1" applyFont="1"/>
    <xf numFmtId="164" fontId="14" fillId="0" borderId="0" xfId="0" applyNumberFormat="1" applyFont="1"/>
    <xf numFmtId="164" fontId="6" fillId="0" borderId="0" xfId="2" applyNumberFormat="1" applyFont="1" applyBorder="1"/>
    <xf numFmtId="43" fontId="6" fillId="0" borderId="0" xfId="4" applyFont="1" applyBorder="1"/>
    <xf numFmtId="164" fontId="6" fillId="0" borderId="3" xfId="4" applyNumberFormat="1" applyFont="1" applyBorder="1"/>
    <xf numFmtId="4" fontId="10" fillId="0" borderId="2" xfId="2" applyNumberFormat="1" applyFont="1" applyBorder="1" applyAlignment="1">
      <alignment wrapText="1"/>
    </xf>
    <xf numFmtId="164" fontId="10" fillId="0" borderId="2" xfId="2" applyNumberFormat="1" applyFont="1" applyBorder="1"/>
    <xf numFmtId="4" fontId="6" fillId="0" borderId="0" xfId="2" applyNumberFormat="1" applyFont="1" applyFill="1" applyBorder="1"/>
    <xf numFmtId="0" fontId="14" fillId="0" borderId="0" xfId="0" applyFont="1"/>
    <xf numFmtId="164" fontId="15" fillId="0" borderId="2" xfId="4" applyNumberFormat="1" applyFont="1" applyBorder="1"/>
    <xf numFmtId="0" fontId="6" fillId="0" borderId="0" xfId="1" applyFont="1" applyBorder="1"/>
    <xf numFmtId="43" fontId="3" fillId="0" borderId="0" xfId="16" applyNumberFormat="1" applyFont="1"/>
    <xf numFmtId="43" fontId="2" fillId="0" borderId="0" xfId="16" applyNumberFormat="1"/>
    <xf numFmtId="0" fontId="2" fillId="0" borderId="0" xfId="16" applyFont="1" applyBorder="1"/>
    <xf numFmtId="0" fontId="4" fillId="0" borderId="0" xfId="16" applyFont="1" applyAlignment="1">
      <alignment horizontal="centerContinuous"/>
    </xf>
    <xf numFmtId="43" fontId="4" fillId="0" borderId="0" xfId="9" applyFont="1" applyAlignment="1">
      <alignment horizontal="centerContinuous"/>
    </xf>
    <xf numFmtId="43" fontId="2" fillId="0" borderId="0" xfId="9" applyFont="1" applyAlignment="1">
      <alignment horizontal="centerContinuous"/>
    </xf>
    <xf numFmtId="0" fontId="2" fillId="0" borderId="0" xfId="16" applyFont="1" applyAlignment="1">
      <alignment horizontal="centerContinuous"/>
    </xf>
    <xf numFmtId="0" fontId="4" fillId="0" borderId="1" xfId="16" applyFont="1" applyFill="1" applyBorder="1" applyAlignment="1">
      <alignment horizontal="center"/>
    </xf>
    <xf numFmtId="14" fontId="4" fillId="0" borderId="1" xfId="9" quotePrefix="1" applyNumberFormat="1" applyFont="1" applyFill="1" applyBorder="1" applyAlignment="1">
      <alignment horizontal="center"/>
    </xf>
    <xf numFmtId="40" fontId="4" fillId="0" borderId="1" xfId="9" applyNumberFormat="1" applyFont="1" applyFill="1" applyBorder="1" applyAlignment="1">
      <alignment horizontal="center"/>
    </xf>
    <xf numFmtId="14" fontId="4" fillId="0" borderId="1" xfId="9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16" applyFont="1" applyFill="1" applyBorder="1" applyAlignment="1">
      <alignment horizontal="center"/>
    </xf>
    <xf numFmtId="14" fontId="4" fillId="0" borderId="0" xfId="9" quotePrefix="1" applyNumberFormat="1" applyFont="1" applyFill="1" applyBorder="1" applyAlignment="1">
      <alignment horizontal="center"/>
    </xf>
    <xf numFmtId="40" fontId="4" fillId="0" borderId="0" xfId="9" applyNumberFormat="1" applyFont="1" applyFill="1" applyBorder="1" applyAlignment="1">
      <alignment horizontal="center"/>
    </xf>
    <xf numFmtId="14" fontId="4" fillId="0" borderId="0" xfId="9" applyNumberFormat="1" applyFont="1" applyFill="1" applyBorder="1" applyAlignment="1">
      <alignment horizontal="center"/>
    </xf>
    <xf numFmtId="0" fontId="2" fillId="0" borderId="0" xfId="16" applyFont="1" applyFill="1" applyBorder="1" applyAlignment="1">
      <alignment horizontal="center"/>
    </xf>
    <xf numFmtId="164" fontId="2" fillId="0" borderId="0" xfId="9" applyNumberFormat="1" applyFont="1" applyBorder="1"/>
    <xf numFmtId="0" fontId="2" fillId="0" borderId="0" xfId="16" applyFont="1" applyFill="1" applyBorder="1"/>
    <xf numFmtId="164" fontId="2" fillId="0" borderId="4" xfId="9" applyNumberFormat="1" applyFont="1" applyFill="1" applyBorder="1"/>
    <xf numFmtId="0" fontId="2" fillId="0" borderId="0" xfId="16" applyFont="1" applyAlignment="1">
      <alignment horizontal="center"/>
    </xf>
    <xf numFmtId="164" fontId="2" fillId="0" borderId="0" xfId="9" applyNumberFormat="1" applyFont="1"/>
    <xf numFmtId="0" fontId="4" fillId="0" borderId="0" xfId="16" applyFont="1" applyFill="1" applyBorder="1"/>
    <xf numFmtId="0" fontId="4" fillId="0" borderId="3" xfId="16" applyFont="1" applyFill="1" applyBorder="1" applyAlignment="1">
      <alignment horizontal="center"/>
    </xf>
    <xf numFmtId="164" fontId="4" fillId="0" borderId="3" xfId="9" applyNumberFormat="1" applyFont="1" applyFill="1" applyBorder="1"/>
    <xf numFmtId="164" fontId="4" fillId="0" borderId="0" xfId="9" applyNumberFormat="1" applyFont="1" applyBorder="1"/>
    <xf numFmtId="43" fontId="2" fillId="0" borderId="0" xfId="9" applyFont="1"/>
    <xf numFmtId="43" fontId="2" fillId="0" borderId="0" xfId="4" applyFont="1" applyBorder="1"/>
    <xf numFmtId="164" fontId="2" fillId="0" borderId="0" xfId="4" applyNumberFormat="1" applyFont="1" applyBorder="1"/>
    <xf numFmtId="164" fontId="4" fillId="0" borderId="0" xfId="4" applyNumberFormat="1" applyFont="1" applyBorder="1"/>
    <xf numFmtId="41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41" fontId="15" fillId="0" borderId="0" xfId="0" applyNumberFormat="1" applyFont="1" applyAlignment="1">
      <alignment horizontal="center"/>
    </xf>
    <xf numFmtId="164" fontId="14" fillId="0" borderId="0" xfId="8" applyNumberFormat="1" applyFont="1"/>
    <xf numFmtId="43" fontId="14" fillId="0" borderId="0" xfId="0" applyNumberFormat="1" applyFont="1"/>
    <xf numFmtId="0" fontId="0" fillId="0" borderId="0" xfId="0"/>
    <xf numFmtId="0" fontId="2" fillId="0" borderId="0" xfId="1" applyFont="1" applyBorder="1"/>
    <xf numFmtId="164" fontId="14" fillId="0" borderId="0" xfId="4" applyNumberFormat="1" applyFont="1" applyAlignment="1">
      <alignment horizontal="center"/>
    </xf>
    <xf numFmtId="164" fontId="11" fillId="0" borderId="0" xfId="4" applyNumberFormat="1" applyFont="1"/>
    <xf numFmtId="164" fontId="13" fillId="0" borderId="0" xfId="0" applyNumberFormat="1" applyFont="1"/>
    <xf numFmtId="43" fontId="13" fillId="0" borderId="0" xfId="0" applyNumberFormat="1" applyFont="1"/>
    <xf numFmtId="43" fontId="2" fillId="0" borderId="0" xfId="16" applyNumberFormat="1" applyFont="1"/>
    <xf numFmtId="41" fontId="14" fillId="0" borderId="4" xfId="0" applyNumberFormat="1" applyFont="1" applyBorder="1" applyAlignment="1">
      <alignment horizontal="center"/>
    </xf>
    <xf numFmtId="164" fontId="4" fillId="0" borderId="2" xfId="4" applyNumberFormat="1" applyFont="1" applyBorder="1"/>
    <xf numFmtId="164" fontId="15" fillId="0" borderId="2" xfId="0" applyNumberFormat="1" applyFont="1" applyBorder="1"/>
    <xf numFmtId="0" fontId="4" fillId="0" borderId="1" xfId="16" applyFont="1" applyBorder="1"/>
    <xf numFmtId="0" fontId="4" fillId="0" borderId="0" xfId="1" applyFont="1" applyFill="1" applyAlignment="1">
      <alignment horizontal="left"/>
    </xf>
    <xf numFmtId="164" fontId="10" fillId="0" borderId="3" xfId="2" applyNumberFormat="1" applyFont="1" applyFill="1" applyBorder="1"/>
    <xf numFmtId="0" fontId="10" fillId="0" borderId="1" xfId="1" applyFont="1" applyBorder="1"/>
    <xf numFmtId="17" fontId="10" fillId="0" borderId="1" xfId="1" applyNumberFormat="1" applyFont="1" applyBorder="1" applyAlignment="1">
      <alignment horizontal="center"/>
    </xf>
    <xf numFmtId="0" fontId="15" fillId="0" borderId="4" xfId="0" applyFont="1" applyBorder="1"/>
    <xf numFmtId="0" fontId="2" fillId="0" borderId="0" xfId="16" applyFont="1" applyBorder="1" applyAlignment="1">
      <alignment wrapText="1"/>
    </xf>
    <xf numFmtId="0" fontId="4" fillId="0" borderId="0" xfId="16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1" fontId="12" fillId="0" borderId="1" xfId="0" applyNumberFormat="1" applyFont="1" applyBorder="1" applyAlignment="1">
      <alignment horizontal="center"/>
    </xf>
    <xf numFmtId="0" fontId="4" fillId="0" borderId="1" xfId="16" applyFont="1" applyBorder="1" applyAlignment="1">
      <alignment horizontal="center"/>
    </xf>
    <xf numFmtId="4" fontId="6" fillId="0" borderId="0" xfId="2" applyNumberFormat="1" applyFont="1" applyBorder="1" applyAlignment="1">
      <alignment wrapText="1"/>
    </xf>
    <xf numFmtId="0" fontId="2" fillId="0" borderId="0" xfId="1" applyFont="1" applyBorder="1" applyAlignment="1">
      <alignment wrapText="1"/>
    </xf>
    <xf numFmtId="4" fontId="6" fillId="0" borderId="0" xfId="2" applyNumberFormat="1" applyFont="1" applyBorder="1" applyAlignment="1"/>
    <xf numFmtId="0" fontId="15" fillId="0" borderId="0" xfId="0" applyFont="1" applyFill="1" applyAlignment="1">
      <alignment horizontal="center"/>
    </xf>
    <xf numFmtId="164" fontId="10" fillId="0" borderId="0" xfId="4" applyNumberFormat="1" applyFont="1" applyBorder="1" applyAlignment="1">
      <alignment horizontal="center"/>
    </xf>
    <xf numFmtId="43" fontId="0" fillId="0" borderId="0" xfId="4" applyFont="1"/>
    <xf numFmtId="43" fontId="0" fillId="0" borderId="0" xfId="0" applyNumberFormat="1"/>
    <xf numFmtId="0" fontId="4" fillId="0" borderId="0" xfId="2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6" applyFont="1" applyBorder="1" applyAlignment="1">
      <alignment horizontal="center"/>
    </xf>
    <xf numFmtId="0" fontId="4" fillId="0" borderId="0" xfId="16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19">
    <cellStyle name="A3 297 x 420 mm" xfId="1"/>
    <cellStyle name="A3 297 x 420 mm 2" xfId="2"/>
    <cellStyle name="A3 297 x 420 mm 2 2" xfId="3"/>
    <cellStyle name="Comma" xfId="4" builtinId="3"/>
    <cellStyle name="Comma [0] 2" xfId="5"/>
    <cellStyle name="Comma 10 2" xfId="6"/>
    <cellStyle name="Comma 11" xfId="7"/>
    <cellStyle name="Comma 13" xfId="18"/>
    <cellStyle name="Comma 2" xfId="8"/>
    <cellStyle name="Comma 2 2" xfId="9"/>
    <cellStyle name="Comma 2 3" xfId="10"/>
    <cellStyle name="Comma 2 3 2" xfId="11"/>
    <cellStyle name="Comma 3" xfId="12"/>
    <cellStyle name="Comma 3 2" xfId="13"/>
    <cellStyle name="Comma 4" xfId="14"/>
    <cellStyle name="Normal" xfId="0" builtinId="0"/>
    <cellStyle name="Normal 10" xfId="15"/>
    <cellStyle name="Normal 2" xfId="16"/>
    <cellStyle name="Normal 68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zoomScaleNormal="100" workbookViewId="0">
      <selection activeCell="A3" sqref="A3:O3"/>
    </sheetView>
  </sheetViews>
  <sheetFormatPr defaultRowHeight="12.75" x14ac:dyDescent="0.2"/>
  <cols>
    <col min="1" max="1" width="35.42578125" style="28" customWidth="1"/>
    <col min="2" max="2" width="38.42578125" style="28" customWidth="1"/>
    <col min="3" max="5" width="15" style="28" bestFit="1" customWidth="1"/>
    <col min="6" max="7" width="19.140625" style="28" bestFit="1" customWidth="1"/>
    <col min="8" max="13" width="15" style="28" bestFit="1" customWidth="1"/>
    <col min="14" max="15" width="15" style="27" bestFit="1" customWidth="1"/>
    <col min="16" max="16" width="18" style="27" bestFit="1" customWidth="1"/>
    <col min="17" max="17" width="12" style="27" bestFit="1" customWidth="1"/>
    <col min="18" max="18" width="18" style="27" bestFit="1" customWidth="1"/>
    <col min="19" max="19" width="15.28515625" style="27" bestFit="1" customWidth="1"/>
    <col min="20" max="20" width="12" style="27" bestFit="1" customWidth="1"/>
    <col min="21" max="21" width="18" style="27" bestFit="1" customWidth="1"/>
    <col min="22" max="22" width="15.28515625" style="27" bestFit="1" customWidth="1"/>
    <col min="23" max="23" width="12.140625" style="27" bestFit="1" customWidth="1"/>
    <col min="24" max="24" width="18" style="27" bestFit="1" customWidth="1"/>
    <col min="25" max="25" width="15" style="28" bestFit="1" customWidth="1"/>
    <col min="26" max="26" width="12" style="28" bestFit="1" customWidth="1"/>
    <col min="27" max="27" width="9.140625" style="28"/>
    <col min="28" max="28" width="15" style="28" bestFit="1" customWidth="1"/>
    <col min="29" max="29" width="12.85546875" style="28" bestFit="1" customWidth="1"/>
    <col min="30" max="30" width="9.140625" style="28"/>
    <col min="31" max="31" width="15" style="28" bestFit="1" customWidth="1"/>
    <col min="32" max="32" width="14.28515625" style="28" bestFit="1" customWidth="1"/>
    <col min="33" max="33" width="9.85546875" style="28" bestFit="1" customWidth="1"/>
    <col min="34" max="34" width="15" style="28" bestFit="1" customWidth="1"/>
    <col min="35" max="16384" width="9.140625" style="28"/>
  </cols>
  <sheetData>
    <row r="1" spans="1:17" x14ac:dyDescent="0.2">
      <c r="A1" s="123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7" x14ac:dyDescent="0.2">
      <c r="A2" s="123" t="s">
        <v>74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27" t="s">
        <v>75</v>
      </c>
    </row>
    <row r="3" spans="1:17" x14ac:dyDescent="0.2">
      <c r="A3" s="123" t="s">
        <v>87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7" x14ac:dyDescent="0.2">
      <c r="A4" s="123" t="s">
        <v>105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3.5" thickBot="1" x14ac:dyDescent="0.25">
      <c r="A6" s="109" t="s">
        <v>66</v>
      </c>
      <c r="B6" s="109" t="s">
        <v>15</v>
      </c>
      <c r="C6" s="29">
        <v>41974</v>
      </c>
      <c r="D6" s="30" t="s">
        <v>2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7</v>
      </c>
      <c r="J6" s="30" t="s">
        <v>8</v>
      </c>
      <c r="K6" s="30" t="s">
        <v>9</v>
      </c>
      <c r="L6" s="30" t="s">
        <v>10</v>
      </c>
      <c r="M6" s="30" t="s">
        <v>11</v>
      </c>
      <c r="N6" s="30" t="s">
        <v>12</v>
      </c>
      <c r="O6" s="31" t="s">
        <v>13</v>
      </c>
      <c r="P6" s="31" t="s">
        <v>24</v>
      </c>
    </row>
    <row r="7" spans="1:17" x14ac:dyDescent="0.2">
      <c r="A7" s="45" t="s">
        <v>19</v>
      </c>
      <c r="B7" s="45" t="s">
        <v>59</v>
      </c>
      <c r="C7" s="46">
        <v>13930973808.030001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7" x14ac:dyDescent="0.2">
      <c r="A8" s="45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</row>
    <row r="9" spans="1:17" x14ac:dyDescent="0.2">
      <c r="A9" s="45" t="s">
        <v>23</v>
      </c>
      <c r="B9" s="118" t="s">
        <v>60</v>
      </c>
      <c r="C9" s="46">
        <v>-10063277.91</v>
      </c>
      <c r="D9" s="46">
        <v>-10063277.91</v>
      </c>
      <c r="E9" s="46">
        <v>-10063277.91</v>
      </c>
      <c r="F9" s="46">
        <v>-10063277.91</v>
      </c>
      <c r="G9" s="46">
        <v>-10063277.91</v>
      </c>
      <c r="H9" s="46">
        <v>-10063277.91</v>
      </c>
      <c r="I9" s="46">
        <v>-10063277.91</v>
      </c>
      <c r="J9" s="46">
        <v>-10063277.91</v>
      </c>
      <c r="K9" s="46">
        <v>-10063277.91</v>
      </c>
      <c r="L9" s="46">
        <v>-10063277.91</v>
      </c>
      <c r="M9" s="46">
        <v>-10063277.91</v>
      </c>
      <c r="N9" s="46">
        <v>-10063277.91</v>
      </c>
      <c r="O9" s="46">
        <v>-5786445.29</v>
      </c>
      <c r="P9" s="47"/>
    </row>
    <row r="10" spans="1:17" x14ac:dyDescent="0.2">
      <c r="A10" s="45" t="s">
        <v>20</v>
      </c>
      <c r="B10" s="118" t="s">
        <v>61</v>
      </c>
      <c r="C10" s="47">
        <v>-602955</v>
      </c>
      <c r="D10" s="46">
        <v>-602955.08000000007</v>
      </c>
      <c r="E10" s="46">
        <v>-602955.08000000007</v>
      </c>
      <c r="F10" s="46">
        <v>-1218795.81</v>
      </c>
      <c r="G10" s="46">
        <v>-1218795.81</v>
      </c>
      <c r="H10" s="46">
        <v>-1218795.81</v>
      </c>
      <c r="I10" s="46">
        <v>-1218795.81</v>
      </c>
      <c r="J10" s="46">
        <v>-1218795.81</v>
      </c>
      <c r="K10" s="46">
        <v>-1218795.81</v>
      </c>
      <c r="L10" s="46">
        <v>-1218795.81</v>
      </c>
      <c r="M10" s="46">
        <v>-1218795.81</v>
      </c>
      <c r="N10" s="46">
        <v>-1218795.81</v>
      </c>
      <c r="O10" s="46">
        <v>-818803.02</v>
      </c>
      <c r="P10" s="47"/>
    </row>
    <row r="11" spans="1:17" x14ac:dyDescent="0.2">
      <c r="A11" s="45" t="s">
        <v>21</v>
      </c>
      <c r="B11" s="118" t="s">
        <v>62</v>
      </c>
      <c r="C11" s="47">
        <v>-96237520</v>
      </c>
      <c r="D11" s="46">
        <v>-96237519.689999983</v>
      </c>
      <c r="E11" s="46">
        <v>-96237519.689999983</v>
      </c>
      <c r="F11" s="46">
        <v>-96237519.689999983</v>
      </c>
      <c r="G11" s="46">
        <v>-96237519.689999983</v>
      </c>
      <c r="H11" s="46">
        <v>-96237519.689999983</v>
      </c>
      <c r="I11" s="46">
        <v>-96237519.689999983</v>
      </c>
      <c r="J11" s="46">
        <v>-96237519.689999983</v>
      </c>
      <c r="K11" s="46">
        <v>-96237519.689999983</v>
      </c>
      <c r="L11" s="46">
        <v>-96237519.689999983</v>
      </c>
      <c r="M11" s="46">
        <v>-96237519.689999983</v>
      </c>
      <c r="N11" s="46">
        <v>-77551206.689999998</v>
      </c>
      <c r="O11" s="46">
        <v>-42120095.359999999</v>
      </c>
      <c r="P11" s="49"/>
    </row>
    <row r="12" spans="1:17" x14ac:dyDescent="0.2">
      <c r="A12" s="45" t="s">
        <v>22</v>
      </c>
      <c r="B12" s="118" t="s">
        <v>63</v>
      </c>
      <c r="C12" s="47">
        <v>-721687</v>
      </c>
      <c r="D12" s="46">
        <v>-721687.21</v>
      </c>
      <c r="E12" s="46">
        <v>-721687.21</v>
      </c>
      <c r="F12" s="46">
        <v>-721687.21</v>
      </c>
      <c r="G12" s="46">
        <v>-721687.21</v>
      </c>
      <c r="H12" s="46">
        <v>-721687.21</v>
      </c>
      <c r="I12" s="46">
        <v>-721687.21</v>
      </c>
      <c r="J12" s="46">
        <v>-721687.21</v>
      </c>
      <c r="K12" s="46">
        <v>-721687.21</v>
      </c>
      <c r="L12" s="46">
        <v>-721687.21</v>
      </c>
      <c r="M12" s="46">
        <v>-721687.21</v>
      </c>
      <c r="N12" s="46">
        <v>-721687.21</v>
      </c>
      <c r="O12" s="46">
        <v>-89950.770000000019</v>
      </c>
      <c r="P12" s="47"/>
    </row>
    <row r="13" spans="1:17" x14ac:dyDescent="0.2">
      <c r="A13" s="50"/>
      <c r="B13" s="50"/>
      <c r="C13" s="51">
        <f t="shared" ref="C13" si="0">SUM(C9:C12)</f>
        <v>-107625439.91</v>
      </c>
      <c r="D13" s="51">
        <f t="shared" ref="D13:O13" si="1">SUM(D9:D12)</f>
        <v>-107625439.88999997</v>
      </c>
      <c r="E13" s="51">
        <f t="shared" si="1"/>
        <v>-107625439.88999997</v>
      </c>
      <c r="F13" s="51">
        <f t="shared" si="1"/>
        <v>-108241280.61999997</v>
      </c>
      <c r="G13" s="51">
        <f t="shared" si="1"/>
        <v>-108241280.61999997</v>
      </c>
      <c r="H13" s="51">
        <f t="shared" si="1"/>
        <v>-108241280.61999997</v>
      </c>
      <c r="I13" s="51">
        <f t="shared" si="1"/>
        <v>-108241280.61999997</v>
      </c>
      <c r="J13" s="51">
        <f t="shared" si="1"/>
        <v>-108241280.61999997</v>
      </c>
      <c r="K13" s="51">
        <f t="shared" si="1"/>
        <v>-108241280.61999997</v>
      </c>
      <c r="L13" s="51">
        <f t="shared" si="1"/>
        <v>-108241280.61999997</v>
      </c>
      <c r="M13" s="51">
        <f t="shared" si="1"/>
        <v>-108241280.61999997</v>
      </c>
      <c r="N13" s="51">
        <f t="shared" si="1"/>
        <v>-89554967.61999999</v>
      </c>
      <c r="O13" s="51">
        <f t="shared" si="1"/>
        <v>-48815294.440000005</v>
      </c>
      <c r="P13" s="47"/>
    </row>
    <row r="14" spans="1:17" x14ac:dyDescent="0.2">
      <c r="A14" s="45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</row>
    <row r="15" spans="1:17" ht="28.5" customHeight="1" thickBot="1" x14ac:dyDescent="0.25">
      <c r="A15" s="52" t="s">
        <v>70</v>
      </c>
      <c r="B15" s="52"/>
      <c r="C15" s="53">
        <f t="shared" ref="C15" si="2">C7+C13</f>
        <v>13823348368.120001</v>
      </c>
      <c r="D15" s="53">
        <f t="shared" ref="D15:O15" si="3">D7+D13</f>
        <v>-107625439.88999997</v>
      </c>
      <c r="E15" s="53">
        <f t="shared" si="3"/>
        <v>-107625439.88999997</v>
      </c>
      <c r="F15" s="53">
        <f t="shared" si="3"/>
        <v>-108241280.61999997</v>
      </c>
      <c r="G15" s="53">
        <f t="shared" si="3"/>
        <v>-108241280.61999997</v>
      </c>
      <c r="H15" s="53">
        <f t="shared" si="3"/>
        <v>-108241280.61999997</v>
      </c>
      <c r="I15" s="53">
        <f t="shared" si="3"/>
        <v>-108241280.61999997</v>
      </c>
      <c r="J15" s="53">
        <f t="shared" si="3"/>
        <v>-108241280.61999997</v>
      </c>
      <c r="K15" s="53">
        <f t="shared" si="3"/>
        <v>-108241280.61999997</v>
      </c>
      <c r="L15" s="53">
        <f t="shared" si="3"/>
        <v>-108241280.61999997</v>
      </c>
      <c r="M15" s="53">
        <f t="shared" si="3"/>
        <v>-108241280.61999997</v>
      </c>
      <c r="N15" s="53">
        <f t="shared" si="3"/>
        <v>-89554967.61999999</v>
      </c>
      <c r="O15" s="53">
        <f t="shared" si="3"/>
        <v>-48815294.440000005</v>
      </c>
      <c r="P15" s="53">
        <f>AVERAGE(C15:O15)</f>
        <v>969522844.71692264</v>
      </c>
      <c r="Q15" s="32" t="s">
        <v>35</v>
      </c>
    </row>
    <row r="16" spans="1:17" ht="13.5" thickTop="1" x14ac:dyDescent="0.2">
      <c r="A16" s="54"/>
      <c r="B16" s="54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7"/>
      <c r="O16" s="47"/>
      <c r="P16" s="47"/>
    </row>
    <row r="17" spans="1:17" x14ac:dyDescent="0.2">
      <c r="A17" s="50"/>
      <c r="B17" s="50"/>
      <c r="C17" s="47"/>
      <c r="D17" s="46"/>
      <c r="E17" s="46"/>
      <c r="F17" s="46"/>
      <c r="G17" s="46"/>
      <c r="H17" s="15"/>
      <c r="I17" s="15"/>
      <c r="J17" s="15"/>
      <c r="K17" s="15"/>
      <c r="L17" s="15"/>
      <c r="M17" s="48"/>
      <c r="N17" s="47"/>
      <c r="O17" s="47"/>
      <c r="P17" s="47"/>
    </row>
    <row r="18" spans="1:17" x14ac:dyDescent="0.2">
      <c r="A18" s="55" t="s">
        <v>25</v>
      </c>
      <c r="B18" s="116" t="s">
        <v>65</v>
      </c>
      <c r="C18" s="47">
        <v>5845024494.5978689</v>
      </c>
      <c r="D18" s="47">
        <v>5886986118.5778694</v>
      </c>
      <c r="E18" s="47">
        <v>5934477208.6478701</v>
      </c>
      <c r="F18" s="47">
        <v>6009147957.6778698</v>
      </c>
      <c r="G18" s="47">
        <v>6069378394.437871</v>
      </c>
      <c r="H18" s="47">
        <v>6308302800.5178699</v>
      </c>
      <c r="I18" s="47">
        <v>6560842588.7078705</v>
      </c>
      <c r="J18" s="47">
        <v>6599519286.2578707</v>
      </c>
      <c r="K18" s="47">
        <v>6634112841.7478704</v>
      </c>
      <c r="L18" s="47">
        <v>6804030996.7778702</v>
      </c>
      <c r="M18" s="47">
        <v>7089822103.3678694</v>
      </c>
      <c r="N18" s="47">
        <v>7234859510.6678696</v>
      </c>
      <c r="O18" s="47">
        <v>7553519315.9978743</v>
      </c>
      <c r="P18" s="47"/>
    </row>
    <row r="19" spans="1:17" x14ac:dyDescent="0.2">
      <c r="A19" s="55" t="s">
        <v>23</v>
      </c>
      <c r="B19" s="118" t="s">
        <v>60</v>
      </c>
      <c r="C19" s="47">
        <v>-10063277.91</v>
      </c>
      <c r="D19" s="46">
        <v>-10063277.91</v>
      </c>
      <c r="E19" s="46">
        <v>-10063277.91</v>
      </c>
      <c r="F19" s="46">
        <v>-10063277.91</v>
      </c>
      <c r="G19" s="46">
        <v>-10063277.91</v>
      </c>
      <c r="H19" s="46">
        <v>-10063277.91</v>
      </c>
      <c r="I19" s="46">
        <v>-10063277.91</v>
      </c>
      <c r="J19" s="46">
        <v>-10063277.91</v>
      </c>
      <c r="K19" s="46">
        <v>-10063277.91</v>
      </c>
      <c r="L19" s="46">
        <v>-10063277.91</v>
      </c>
      <c r="M19" s="46">
        <v>-10063277.91</v>
      </c>
      <c r="N19" s="46">
        <v>-10063277.91</v>
      </c>
      <c r="O19" s="46">
        <v>-5786445.29</v>
      </c>
      <c r="P19" s="47"/>
    </row>
    <row r="20" spans="1:17" ht="25.5" customHeight="1" thickBot="1" x14ac:dyDescent="0.25">
      <c r="A20" s="52" t="s">
        <v>71</v>
      </c>
      <c r="B20" s="52"/>
      <c r="C20" s="56">
        <f t="shared" ref="C20" si="4">C18+C19</f>
        <v>5834961216.6878691</v>
      </c>
      <c r="D20" s="56">
        <f t="shared" ref="D20:O20" si="5">D18+D19</f>
        <v>5876922840.6678696</v>
      </c>
      <c r="E20" s="56">
        <f t="shared" si="5"/>
        <v>5924413930.7378702</v>
      </c>
      <c r="F20" s="56">
        <f t="shared" si="5"/>
        <v>5999084679.7678699</v>
      </c>
      <c r="G20" s="56">
        <f t="shared" si="5"/>
        <v>6059315116.5278711</v>
      </c>
      <c r="H20" s="56">
        <f t="shared" si="5"/>
        <v>6298239522.6078701</v>
      </c>
      <c r="I20" s="56">
        <f t="shared" si="5"/>
        <v>6550779310.7978706</v>
      </c>
      <c r="J20" s="56">
        <f t="shared" si="5"/>
        <v>6589456008.3478708</v>
      </c>
      <c r="K20" s="56">
        <f t="shared" si="5"/>
        <v>6624049563.8378706</v>
      </c>
      <c r="L20" s="56">
        <f t="shared" si="5"/>
        <v>6793967718.8678703</v>
      </c>
      <c r="M20" s="56">
        <f t="shared" si="5"/>
        <v>7079758825.4578695</v>
      </c>
      <c r="N20" s="56">
        <f t="shared" si="5"/>
        <v>7224796232.7578697</v>
      </c>
      <c r="O20" s="56">
        <f t="shared" si="5"/>
        <v>7547732870.7078743</v>
      </c>
      <c r="P20" s="53">
        <f>AVERAGE(C20:O20)</f>
        <v>6492575218.2901773</v>
      </c>
      <c r="Q20" s="32" t="s">
        <v>36</v>
      </c>
    </row>
    <row r="21" spans="1:17" ht="13.5" thickTop="1" x14ac:dyDescent="0.2">
      <c r="A21" s="55"/>
      <c r="B21" s="55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7" x14ac:dyDescent="0.2">
      <c r="A22" s="55"/>
      <c r="B22" s="55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7"/>
      <c r="O22" s="47"/>
      <c r="P22" s="47"/>
    </row>
    <row r="23" spans="1:17" x14ac:dyDescent="0.2">
      <c r="A23" s="55" t="s">
        <v>26</v>
      </c>
      <c r="B23" s="55" t="s">
        <v>64</v>
      </c>
      <c r="C23" s="47">
        <v>241323751.93399996</v>
      </c>
      <c r="D23" s="47">
        <v>237293617.24399999</v>
      </c>
      <c r="E23" s="47">
        <v>236323557.64399996</v>
      </c>
      <c r="F23" s="47">
        <v>241086199.60399997</v>
      </c>
      <c r="G23" s="47">
        <v>241615657.18399996</v>
      </c>
      <c r="H23" s="47">
        <v>238232440.42399994</v>
      </c>
      <c r="I23" s="47">
        <v>236583993.68399999</v>
      </c>
      <c r="J23" s="47">
        <v>238628045.05399999</v>
      </c>
      <c r="K23" s="47">
        <v>233727817.44399998</v>
      </c>
      <c r="L23" s="47">
        <v>236942196.75399995</v>
      </c>
      <c r="M23" s="47">
        <v>229828036.24399999</v>
      </c>
      <c r="N23" s="47">
        <v>234205510.044</v>
      </c>
      <c r="O23" s="47">
        <v>237131725.704</v>
      </c>
      <c r="P23" s="47"/>
    </row>
    <row r="24" spans="1:17" x14ac:dyDescent="0.2">
      <c r="A24" s="55" t="s">
        <v>22</v>
      </c>
      <c r="B24" s="118" t="s">
        <v>63</v>
      </c>
      <c r="C24" s="47">
        <v>-721687</v>
      </c>
      <c r="D24" s="46">
        <v>-721687.21</v>
      </c>
      <c r="E24" s="46">
        <v>-721687.21</v>
      </c>
      <c r="F24" s="46">
        <v>-721687.21</v>
      </c>
      <c r="G24" s="46">
        <v>-721687.21</v>
      </c>
      <c r="H24" s="46">
        <v>-721687.21</v>
      </c>
      <c r="I24" s="46">
        <v>-721687.21</v>
      </c>
      <c r="J24" s="46">
        <v>-721687.21</v>
      </c>
      <c r="K24" s="46">
        <v>-721687.21</v>
      </c>
      <c r="L24" s="46">
        <v>-721687.21</v>
      </c>
      <c r="M24" s="46">
        <v>-721687.21</v>
      </c>
      <c r="N24" s="46">
        <v>-721687.21</v>
      </c>
      <c r="O24" s="46">
        <v>-89950.770000000019</v>
      </c>
      <c r="P24" s="47"/>
    </row>
    <row r="25" spans="1:17" ht="39" thickBot="1" x14ac:dyDescent="0.25">
      <c r="A25" s="52" t="s">
        <v>72</v>
      </c>
      <c r="B25" s="52"/>
      <c r="C25" s="56">
        <f t="shared" ref="C25" si="6">C23+C24</f>
        <v>240602064.93399996</v>
      </c>
      <c r="D25" s="56">
        <f t="shared" ref="D25:O25" si="7">D23+D24</f>
        <v>236571930.03399998</v>
      </c>
      <c r="E25" s="56">
        <f t="shared" si="7"/>
        <v>235601870.43399996</v>
      </c>
      <c r="F25" s="56">
        <f t="shared" si="7"/>
        <v>240364512.39399996</v>
      </c>
      <c r="G25" s="56">
        <f t="shared" si="7"/>
        <v>240893969.97399995</v>
      </c>
      <c r="H25" s="56">
        <f t="shared" si="7"/>
        <v>237510753.21399993</v>
      </c>
      <c r="I25" s="56">
        <f t="shared" si="7"/>
        <v>235862306.47399998</v>
      </c>
      <c r="J25" s="56">
        <f t="shared" si="7"/>
        <v>237906357.84399998</v>
      </c>
      <c r="K25" s="56">
        <f t="shared" si="7"/>
        <v>233006130.23399997</v>
      </c>
      <c r="L25" s="56">
        <f t="shared" si="7"/>
        <v>236220509.54399994</v>
      </c>
      <c r="M25" s="56">
        <f t="shared" si="7"/>
        <v>229106349.03399998</v>
      </c>
      <c r="N25" s="56">
        <f t="shared" si="7"/>
        <v>233483822.83399999</v>
      </c>
      <c r="O25" s="56">
        <f t="shared" si="7"/>
        <v>237041774.93399999</v>
      </c>
      <c r="P25" s="53">
        <f>AVERAGE(C25:O25)</f>
        <v>236474796.29861534</v>
      </c>
      <c r="Q25" s="32" t="s">
        <v>73</v>
      </c>
    </row>
    <row r="26" spans="1:17" ht="13.5" thickTop="1" x14ac:dyDescent="0.2"/>
    <row r="27" spans="1:17" x14ac:dyDescent="0.2"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1:17" x14ac:dyDescent="0.2"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1:17" x14ac:dyDescent="0.2"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1:17" x14ac:dyDescent="0.2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1:17" x14ac:dyDescent="0.2">
      <c r="N31" s="28"/>
      <c r="O31" s="28"/>
    </row>
    <row r="32" spans="1:17" x14ac:dyDescent="0.2"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4:15" x14ac:dyDescent="0.2">
      <c r="N33" s="28"/>
      <c r="O33" s="28"/>
    </row>
    <row r="34" spans="4:15" x14ac:dyDescent="0.2">
      <c r="N34" s="28"/>
      <c r="O34" s="28"/>
    </row>
    <row r="35" spans="4:15" x14ac:dyDescent="0.2"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</sheetData>
  <mergeCells count="4">
    <mergeCell ref="A1:O1"/>
    <mergeCell ref="A2:O2"/>
    <mergeCell ref="A4:O4"/>
    <mergeCell ref="A3:O3"/>
  </mergeCells>
  <pageMargins left="0.7" right="0.7" top="0.75" bottom="0.75" header="0.3" footer="0.3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workbookViewId="0">
      <selection activeCell="A2" sqref="A2"/>
    </sheetView>
  </sheetViews>
  <sheetFormatPr defaultRowHeight="12.75" x14ac:dyDescent="0.2"/>
  <cols>
    <col min="1" max="1" width="29.7109375" style="6" bestFit="1" customWidth="1"/>
    <col min="2" max="2" width="19.42578125" style="6" customWidth="1"/>
    <col min="3" max="3" width="27.85546875" style="6" bestFit="1" customWidth="1"/>
    <col min="4" max="4" width="15.42578125" style="6" bestFit="1" customWidth="1"/>
    <col min="5" max="5" width="17" style="6" bestFit="1" customWidth="1"/>
    <col min="6" max="11" width="16.85546875" style="6" customWidth="1"/>
    <col min="12" max="12" width="14.42578125" style="6" bestFit="1" customWidth="1"/>
    <col min="13" max="13" width="16.85546875" style="6" customWidth="1"/>
    <col min="14" max="14" width="14.7109375" style="6" customWidth="1"/>
    <col min="15" max="15" width="16.85546875" style="6" customWidth="1"/>
    <col min="16" max="16" width="15.7109375" style="6" customWidth="1"/>
    <col min="17" max="17" width="14" style="6" bestFit="1" customWidth="1"/>
    <col min="18" max="18" width="11.85546875" style="6" customWidth="1"/>
    <col min="19" max="16384" width="9.140625" style="6"/>
  </cols>
  <sheetData>
    <row r="1" spans="1:18" x14ac:dyDescent="0.2">
      <c r="B1" s="123" t="s">
        <v>43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8" x14ac:dyDescent="0.2">
      <c r="B2" s="124" t="s">
        <v>80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Q2" s="27" t="s">
        <v>76</v>
      </c>
    </row>
    <row r="3" spans="1:18" x14ac:dyDescent="0.2">
      <c r="B3" s="124" t="s">
        <v>79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Q3" s="27"/>
    </row>
    <row r="4" spans="1:18" x14ac:dyDescent="0.2">
      <c r="B4" s="124" t="s">
        <v>105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8" x14ac:dyDescent="0.2">
      <c r="B5" s="3" t="s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8" ht="13.5" thickBot="1" x14ac:dyDescent="0.25">
      <c r="A6" s="104" t="s">
        <v>66</v>
      </c>
      <c r="B6" s="4" t="s">
        <v>46</v>
      </c>
      <c r="C6" s="107" t="s">
        <v>15</v>
      </c>
      <c r="D6" s="108">
        <v>41974</v>
      </c>
      <c r="E6" s="34" t="s">
        <v>2</v>
      </c>
      <c r="F6" s="35" t="s">
        <v>3</v>
      </c>
      <c r="G6" s="34" t="s">
        <v>4</v>
      </c>
      <c r="H6" s="35" t="s">
        <v>5</v>
      </c>
      <c r="I6" s="34" t="s">
        <v>6</v>
      </c>
      <c r="J6" s="35" t="s">
        <v>7</v>
      </c>
      <c r="K6" s="34" t="s">
        <v>8</v>
      </c>
      <c r="L6" s="35" t="s">
        <v>9</v>
      </c>
      <c r="M6" s="34" t="s">
        <v>10</v>
      </c>
      <c r="N6" s="35" t="s">
        <v>11</v>
      </c>
      <c r="O6" s="34" t="s">
        <v>12</v>
      </c>
      <c r="P6" s="35" t="s">
        <v>13</v>
      </c>
      <c r="Q6" s="31" t="s">
        <v>24</v>
      </c>
    </row>
    <row r="7" spans="1:18" x14ac:dyDescent="0.2">
      <c r="A7" s="5"/>
      <c r="B7" s="25"/>
      <c r="C7" s="36"/>
      <c r="D7" s="37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  <c r="Q7" s="40"/>
    </row>
    <row r="8" spans="1:18" ht="25.5" x14ac:dyDescent="0.2">
      <c r="A8" s="6" t="s">
        <v>50</v>
      </c>
      <c r="B8" s="117" t="s">
        <v>93</v>
      </c>
      <c r="C8" s="57" t="s">
        <v>14</v>
      </c>
      <c r="D8" s="44">
        <v>26180024.210000005</v>
      </c>
      <c r="E8" s="44">
        <v>26009201.550000004</v>
      </c>
      <c r="F8" s="44">
        <v>25019655.300000004</v>
      </c>
      <c r="G8" s="44">
        <v>24952709.940000005</v>
      </c>
      <c r="H8" s="44">
        <v>25012735.570000008</v>
      </c>
      <c r="I8" s="44">
        <v>25132741.600000005</v>
      </c>
      <c r="J8" s="44">
        <v>25393365.240000002</v>
      </c>
      <c r="K8" s="44">
        <v>25322830.990000002</v>
      </c>
      <c r="L8" s="44">
        <v>25653404.580000002</v>
      </c>
      <c r="M8" s="44">
        <v>25246056.600000001</v>
      </c>
      <c r="N8" s="44">
        <v>25186842.940000001</v>
      </c>
      <c r="O8" s="44">
        <v>29283507.360000003</v>
      </c>
      <c r="P8" s="44">
        <v>29946311.350000001</v>
      </c>
      <c r="Q8" s="120">
        <f>AVERAGE(D8:P8)</f>
        <v>26026106.710000005</v>
      </c>
      <c r="R8" s="32" t="s">
        <v>51</v>
      </c>
    </row>
    <row r="9" spans="1:18" x14ac:dyDescent="0.2">
      <c r="B9" s="95"/>
      <c r="C9" s="36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  <c r="Q9" s="40"/>
    </row>
    <row r="10" spans="1:18" x14ac:dyDescent="0.2">
      <c r="A10" s="6" t="s">
        <v>92</v>
      </c>
      <c r="B10" s="95" t="s">
        <v>94</v>
      </c>
      <c r="C10" s="57" t="s">
        <v>14</v>
      </c>
      <c r="D10" s="44">
        <v>-8121441.2500000028</v>
      </c>
      <c r="E10" s="44">
        <v>-7930225.7500000028</v>
      </c>
      <c r="F10" s="44">
        <v>-6805703.8600000031</v>
      </c>
      <c r="G10" s="44">
        <v>-6524225.8500000034</v>
      </c>
      <c r="H10" s="44">
        <v>-6524225.8500000034</v>
      </c>
      <c r="I10" s="44">
        <v>-6577013.1300000027</v>
      </c>
      <c r="J10" s="44">
        <v>-6753964.7300000023</v>
      </c>
      <c r="K10" s="44">
        <v>-6524225.8500000034</v>
      </c>
      <c r="L10" s="44">
        <v>-6761412.6500000022</v>
      </c>
      <c r="M10" s="44">
        <v>-6299657.1000000034</v>
      </c>
      <c r="N10" s="44">
        <v>-6189486.1400000025</v>
      </c>
      <c r="O10" s="44">
        <v>-10235667.030000003</v>
      </c>
      <c r="P10" s="44">
        <v>-10830161.040000003</v>
      </c>
      <c r="Q10" s="40"/>
    </row>
    <row r="11" spans="1:18" x14ac:dyDescent="0.2">
      <c r="A11" s="5"/>
      <c r="B11" s="25"/>
      <c r="C11" s="36"/>
      <c r="D11" s="37"/>
      <c r="E11" s="38"/>
      <c r="F11" s="39"/>
      <c r="G11" s="38"/>
      <c r="H11" s="39"/>
      <c r="I11" s="38"/>
      <c r="J11" s="39"/>
      <c r="K11" s="38"/>
      <c r="L11" s="39"/>
      <c r="M11" s="38"/>
      <c r="N11" s="39"/>
      <c r="O11" s="38"/>
      <c r="P11" s="39"/>
      <c r="Q11" s="40"/>
    </row>
    <row r="12" spans="1:18" ht="26.25" thickBot="1" x14ac:dyDescent="0.25">
      <c r="A12" s="20" t="s">
        <v>101</v>
      </c>
      <c r="B12" s="105" t="s">
        <v>95</v>
      </c>
      <c r="C12" s="19" t="s">
        <v>96</v>
      </c>
      <c r="D12" s="16">
        <f>D8+D10</f>
        <v>18058582.960000001</v>
      </c>
      <c r="E12" s="16">
        <f t="shared" ref="E12:P12" si="0">E8+E10</f>
        <v>18078975.800000001</v>
      </c>
      <c r="F12" s="16">
        <f t="shared" si="0"/>
        <v>18213951.440000001</v>
      </c>
      <c r="G12" s="16">
        <f t="shared" si="0"/>
        <v>18428484.090000004</v>
      </c>
      <c r="H12" s="16">
        <f t="shared" si="0"/>
        <v>18488509.720000006</v>
      </c>
      <c r="I12" s="16">
        <f t="shared" si="0"/>
        <v>18555728.470000003</v>
      </c>
      <c r="J12" s="16">
        <f t="shared" si="0"/>
        <v>18639400.509999998</v>
      </c>
      <c r="K12" s="16">
        <f t="shared" si="0"/>
        <v>18798605.140000001</v>
      </c>
      <c r="L12" s="16">
        <f t="shared" si="0"/>
        <v>18891991.93</v>
      </c>
      <c r="M12" s="16">
        <f t="shared" si="0"/>
        <v>18946399.5</v>
      </c>
      <c r="N12" s="16">
        <f t="shared" si="0"/>
        <v>18997356.799999997</v>
      </c>
      <c r="O12" s="16">
        <f t="shared" si="0"/>
        <v>19047840.329999998</v>
      </c>
      <c r="P12" s="16">
        <f t="shared" si="0"/>
        <v>19116150.309999999</v>
      </c>
      <c r="Q12" s="53">
        <f>AVERAGE(D12:P12)</f>
        <v>18635536.692307692</v>
      </c>
      <c r="R12" s="32" t="s">
        <v>40</v>
      </c>
    </row>
    <row r="13" spans="1:18" ht="13.5" thickTop="1" x14ac:dyDescent="0.2">
      <c r="D13" s="24"/>
      <c r="E13" s="24"/>
      <c r="F13" s="24"/>
      <c r="G13" s="24"/>
      <c r="H13" s="24"/>
      <c r="I13" s="24"/>
      <c r="J13" s="24" t="s">
        <v>1</v>
      </c>
      <c r="K13" s="24" t="s">
        <v>1</v>
      </c>
      <c r="L13" s="24"/>
      <c r="M13" s="24"/>
      <c r="N13" s="24"/>
      <c r="O13" s="41"/>
      <c r="P13" s="41"/>
    </row>
    <row r="14" spans="1:18" x14ac:dyDescent="0.2">
      <c r="B14" s="3"/>
      <c r="D14" s="2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8" x14ac:dyDescent="0.2">
      <c r="B15" s="43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8" x14ac:dyDescent="0.2">
      <c r="B16" s="43"/>
    </row>
    <row r="17" spans="2:16" x14ac:dyDescent="0.2">
      <c r="B17" s="43"/>
    </row>
    <row r="18" spans="2:16" x14ac:dyDescent="0.2">
      <c r="B18" s="4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16" x14ac:dyDescent="0.2">
      <c r="B19" s="43"/>
    </row>
    <row r="20" spans="2:16" x14ac:dyDescent="0.2">
      <c r="B20" s="43"/>
    </row>
    <row r="21" spans="2:16" x14ac:dyDescent="0.2">
      <c r="B21" s="43"/>
    </row>
    <row r="22" spans="2:16" x14ac:dyDescent="0.2">
      <c r="B22" s="43"/>
    </row>
    <row r="23" spans="2:16" x14ac:dyDescent="0.2">
      <c r="B23" s="43"/>
    </row>
    <row r="24" spans="2:16" x14ac:dyDescent="0.2">
      <c r="B24" s="43"/>
    </row>
  </sheetData>
  <mergeCells count="4">
    <mergeCell ref="B2:N2"/>
    <mergeCell ref="B4:N4"/>
    <mergeCell ref="B1:O1"/>
    <mergeCell ref="B3:N3"/>
  </mergeCells>
  <phoneticPr fontId="8" type="noConversion"/>
  <pageMargins left="0.7" right="0.7" top="0.75" bottom="0.75" header="0.3" footer="0.3"/>
  <pageSetup paperSize="5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>
      <selection activeCell="A2" sqref="A2:G2"/>
    </sheetView>
  </sheetViews>
  <sheetFormatPr defaultRowHeight="12.75" x14ac:dyDescent="0.2"/>
  <cols>
    <col min="1" max="1" width="30.140625" style="60" customWidth="1"/>
    <col min="2" max="2" width="12" style="60" bestFit="1" customWidth="1"/>
    <col min="3" max="3" width="9.28515625" style="6" customWidth="1"/>
    <col min="4" max="4" width="39" style="6" customWidth="1"/>
    <col min="5" max="5" width="14" style="84" bestFit="1" customWidth="1"/>
    <col min="6" max="7" width="17.5703125" style="84" bestFit="1" customWidth="1"/>
    <col min="8" max="8" width="19.28515625" style="60" customWidth="1"/>
    <col min="9" max="9" width="18.7109375" style="60" customWidth="1"/>
    <col min="10" max="16384" width="9.140625" style="60"/>
  </cols>
  <sheetData>
    <row r="1" spans="1:9" ht="15" customHeight="1" x14ac:dyDescent="0.2">
      <c r="A1" s="126" t="s">
        <v>43</v>
      </c>
      <c r="B1" s="126"/>
      <c r="C1" s="126"/>
      <c r="D1" s="126"/>
      <c r="E1" s="126"/>
      <c r="F1" s="126"/>
      <c r="G1" s="126"/>
    </row>
    <row r="2" spans="1:9" ht="15" customHeight="1" x14ac:dyDescent="0.2">
      <c r="A2" s="126" t="s">
        <v>81</v>
      </c>
      <c r="B2" s="126"/>
      <c r="C2" s="126"/>
      <c r="D2" s="126"/>
      <c r="E2" s="126"/>
      <c r="F2" s="126"/>
      <c r="G2" s="126"/>
      <c r="H2" s="27" t="s">
        <v>88</v>
      </c>
    </row>
    <row r="3" spans="1:9" x14ac:dyDescent="0.2">
      <c r="A3" s="125" t="s">
        <v>78</v>
      </c>
      <c r="B3" s="125"/>
      <c r="C3" s="125"/>
      <c r="D3" s="125"/>
      <c r="E3" s="125"/>
      <c r="F3" s="125"/>
      <c r="G3" s="125"/>
      <c r="H3" s="27"/>
    </row>
    <row r="4" spans="1:9" ht="15" customHeight="1" x14ac:dyDescent="0.2">
      <c r="A4" s="126" t="s">
        <v>105</v>
      </c>
      <c r="B4" s="126"/>
      <c r="C4" s="126"/>
      <c r="D4" s="126"/>
      <c r="E4" s="126"/>
      <c r="F4" s="126"/>
      <c r="G4" s="126"/>
    </row>
    <row r="5" spans="1:9" x14ac:dyDescent="0.2">
      <c r="C5" s="61"/>
      <c r="D5" s="64"/>
      <c r="E5" s="62"/>
      <c r="F5" s="63"/>
      <c r="G5" s="63"/>
    </row>
    <row r="6" spans="1:9" s="20" customFormat="1" ht="13.5" thickBot="1" x14ac:dyDescent="0.25">
      <c r="A6" s="65" t="s">
        <v>66</v>
      </c>
      <c r="B6" s="65" t="s">
        <v>46</v>
      </c>
      <c r="C6" s="65" t="s">
        <v>31</v>
      </c>
      <c r="D6" s="65" t="s">
        <v>15</v>
      </c>
      <c r="E6" s="66">
        <v>42005</v>
      </c>
      <c r="F6" s="67" t="s">
        <v>30</v>
      </c>
      <c r="G6" s="68">
        <v>42369</v>
      </c>
      <c r="H6" s="119" t="s">
        <v>24</v>
      </c>
    </row>
    <row r="7" spans="1:9" s="20" customFormat="1" x14ac:dyDescent="0.2">
      <c r="C7" s="70"/>
      <c r="D7" s="70"/>
      <c r="E7" s="71"/>
      <c r="F7" s="72"/>
      <c r="G7" s="73"/>
    </row>
    <row r="8" spans="1:9" s="20" customFormat="1" x14ac:dyDescent="0.2">
      <c r="A8" s="60" t="s">
        <v>49</v>
      </c>
      <c r="B8" s="60"/>
      <c r="C8" s="74"/>
      <c r="D8" s="74" t="s">
        <v>98</v>
      </c>
      <c r="E8" s="75">
        <v>15473125.67</v>
      </c>
      <c r="F8" s="75">
        <v>10662385.890000012</v>
      </c>
      <c r="G8" s="75">
        <f>E8+F8</f>
        <v>26135511.56000001</v>
      </c>
    </row>
    <row r="9" spans="1:9" s="20" customFormat="1" x14ac:dyDescent="0.2">
      <c r="C9" s="70"/>
      <c r="D9" s="70"/>
      <c r="E9" s="71"/>
      <c r="F9" s="72"/>
      <c r="G9" s="73"/>
    </row>
    <row r="10" spans="1:9" x14ac:dyDescent="0.2">
      <c r="A10" s="6" t="s">
        <v>92</v>
      </c>
      <c r="B10" s="76" t="s">
        <v>94</v>
      </c>
      <c r="C10" s="69"/>
      <c r="D10" s="76" t="s">
        <v>97</v>
      </c>
      <c r="E10" s="77">
        <v>-2180661.1</v>
      </c>
      <c r="F10" s="77">
        <v>0</v>
      </c>
      <c r="G10" s="77">
        <f>E10+F10</f>
        <v>-2180661.1</v>
      </c>
    </row>
    <row r="11" spans="1:9" s="20" customFormat="1" x14ac:dyDescent="0.2">
      <c r="C11" s="70"/>
      <c r="D11" s="70"/>
      <c r="E11" s="71"/>
      <c r="F11" s="72"/>
      <c r="G11" s="73"/>
    </row>
    <row r="12" spans="1:9" s="20" customFormat="1" x14ac:dyDescent="0.2">
      <c r="A12" s="6" t="s">
        <v>92</v>
      </c>
      <c r="B12" s="60" t="s">
        <v>47</v>
      </c>
      <c r="C12" s="78" t="s">
        <v>33</v>
      </c>
      <c r="D12" s="6" t="s">
        <v>99</v>
      </c>
      <c r="E12" s="79">
        <v>930743.71</v>
      </c>
      <c r="F12" s="79">
        <v>0</v>
      </c>
      <c r="G12" s="75">
        <f>E12+F12</f>
        <v>930743.71</v>
      </c>
      <c r="H12" s="7"/>
    </row>
    <row r="13" spans="1:9" s="20" customFormat="1" x14ac:dyDescent="0.2">
      <c r="A13" s="6" t="s">
        <v>92</v>
      </c>
      <c r="B13" s="60" t="s">
        <v>47</v>
      </c>
      <c r="C13" s="78" t="s">
        <v>32</v>
      </c>
      <c r="D13" s="6" t="s">
        <v>100</v>
      </c>
      <c r="E13" s="79">
        <v>12361720.860000001</v>
      </c>
      <c r="F13" s="79">
        <v>10662385.890000012</v>
      </c>
      <c r="G13" s="75">
        <f>E13+F13</f>
        <v>23024106.750000015</v>
      </c>
      <c r="H13" s="7"/>
    </row>
    <row r="14" spans="1:9" s="20" customFormat="1" x14ac:dyDescent="0.2">
      <c r="C14" s="6"/>
      <c r="D14" s="6"/>
      <c r="E14" s="79"/>
      <c r="F14" s="79"/>
      <c r="G14" s="79"/>
      <c r="H14" s="7"/>
    </row>
    <row r="15" spans="1:9" s="80" customFormat="1" ht="15" customHeight="1" x14ac:dyDescent="0.2">
      <c r="A15" s="20" t="s">
        <v>102</v>
      </c>
      <c r="D15" s="81" t="s">
        <v>48</v>
      </c>
      <c r="E15" s="82">
        <f>E8+E10</f>
        <v>13292464.57</v>
      </c>
      <c r="F15" s="82">
        <f>F8+F10</f>
        <v>10662385.890000012</v>
      </c>
      <c r="G15" s="82">
        <f>G8+G10</f>
        <v>23954850.460000008</v>
      </c>
      <c r="H15" s="106">
        <f>AVERAGE(E15,G15)</f>
        <v>18623657.515000004</v>
      </c>
      <c r="I15" s="60" t="s">
        <v>41</v>
      </c>
    </row>
    <row r="16" spans="1:9" s="20" customFormat="1" x14ac:dyDescent="0.2">
      <c r="E16" s="83"/>
      <c r="F16" s="83"/>
      <c r="G16" s="83"/>
      <c r="H16" s="7"/>
    </row>
    <row r="17" spans="1:12" x14ac:dyDescent="0.2">
      <c r="E17" s="79"/>
      <c r="F17" s="79"/>
      <c r="G17" s="79"/>
    </row>
    <row r="18" spans="1:12" x14ac:dyDescent="0.2">
      <c r="E18" s="6"/>
      <c r="F18" s="6"/>
      <c r="G18" s="60"/>
    </row>
    <row r="19" spans="1:12" x14ac:dyDescent="0.2">
      <c r="E19" s="6"/>
      <c r="F19" s="6"/>
      <c r="G19" s="6"/>
    </row>
    <row r="20" spans="1:12" x14ac:dyDescent="0.2">
      <c r="E20" s="6"/>
      <c r="F20" s="6"/>
      <c r="G20" s="6"/>
    </row>
    <row r="21" spans="1:12" x14ac:dyDescent="0.2">
      <c r="E21" s="79"/>
      <c r="F21" s="79"/>
      <c r="G21" s="79"/>
    </row>
    <row r="22" spans="1:12" x14ac:dyDescent="0.2">
      <c r="E22" s="79"/>
      <c r="F22" s="79"/>
      <c r="G22" s="79"/>
    </row>
    <row r="23" spans="1:12" x14ac:dyDescent="0.2">
      <c r="E23" s="79"/>
      <c r="F23" s="79"/>
      <c r="G23" s="79"/>
    </row>
    <row r="24" spans="1:12" x14ac:dyDescent="0.2">
      <c r="E24" s="79"/>
      <c r="F24" s="79"/>
      <c r="G24" s="79"/>
    </row>
    <row r="29" spans="1:12" s="84" customFormat="1" x14ac:dyDescent="0.2">
      <c r="A29" s="60"/>
      <c r="B29" s="60"/>
      <c r="C29" s="60"/>
      <c r="D29" s="60"/>
      <c r="H29" s="60"/>
      <c r="I29" s="60"/>
      <c r="J29" s="60"/>
      <c r="K29" s="60"/>
      <c r="L29" s="60"/>
    </row>
    <row r="30" spans="1:12" s="84" customFormat="1" x14ac:dyDescent="0.2">
      <c r="A30" s="60"/>
      <c r="B30" s="60"/>
      <c r="C30" s="60"/>
      <c r="D30" s="60"/>
      <c r="H30" s="60"/>
      <c r="I30" s="60"/>
      <c r="J30" s="60"/>
      <c r="K30" s="60"/>
      <c r="L30" s="60"/>
    </row>
    <row r="31" spans="1:12" s="84" customFormat="1" x14ac:dyDescent="0.2">
      <c r="A31" s="60"/>
      <c r="B31" s="60"/>
      <c r="C31" s="60"/>
      <c r="D31" s="60"/>
      <c r="H31" s="60"/>
      <c r="I31" s="60"/>
      <c r="J31" s="60"/>
      <c r="K31" s="60"/>
      <c r="L31" s="60"/>
    </row>
    <row r="32" spans="1:12" s="84" customFormat="1" x14ac:dyDescent="0.2">
      <c r="A32" s="60"/>
      <c r="B32" s="60"/>
      <c r="C32" s="60"/>
      <c r="D32" s="60"/>
      <c r="H32" s="60"/>
      <c r="I32" s="60"/>
      <c r="J32" s="60"/>
      <c r="K32" s="60"/>
      <c r="L32" s="60"/>
    </row>
    <row r="33" spans="1:12" s="84" customFormat="1" x14ac:dyDescent="0.2">
      <c r="A33" s="60"/>
      <c r="B33" s="60"/>
      <c r="C33" s="60"/>
      <c r="D33" s="60"/>
      <c r="H33" s="60"/>
      <c r="I33" s="60"/>
      <c r="J33" s="60"/>
      <c r="K33" s="60"/>
      <c r="L33" s="60"/>
    </row>
    <row r="34" spans="1:12" s="84" customFormat="1" x14ac:dyDescent="0.2">
      <c r="A34" s="60"/>
      <c r="B34" s="60"/>
      <c r="C34" s="60"/>
      <c r="D34" s="60"/>
      <c r="H34" s="60"/>
      <c r="I34" s="60"/>
      <c r="J34" s="60"/>
      <c r="K34" s="60"/>
      <c r="L34" s="60"/>
    </row>
    <row r="35" spans="1:12" s="84" customFormat="1" x14ac:dyDescent="0.2">
      <c r="A35" s="60"/>
      <c r="B35" s="60"/>
      <c r="C35" s="60"/>
      <c r="D35" s="60"/>
      <c r="H35" s="60"/>
      <c r="I35" s="60"/>
      <c r="J35" s="60"/>
      <c r="K35" s="60"/>
      <c r="L35" s="60"/>
    </row>
    <row r="36" spans="1:12" s="84" customFormat="1" x14ac:dyDescent="0.2">
      <c r="A36" s="60"/>
      <c r="B36" s="60"/>
      <c r="C36" s="60"/>
      <c r="D36" s="60"/>
      <c r="H36" s="60"/>
      <c r="I36" s="60"/>
      <c r="J36" s="60"/>
      <c r="K36" s="60"/>
      <c r="L36" s="60"/>
    </row>
    <row r="37" spans="1:12" s="84" customFormat="1" x14ac:dyDescent="0.2">
      <c r="A37" s="60"/>
      <c r="B37" s="60"/>
      <c r="C37" s="60"/>
      <c r="D37" s="60"/>
      <c r="H37" s="60"/>
      <c r="I37" s="60"/>
      <c r="J37" s="60"/>
      <c r="K37" s="60"/>
      <c r="L37" s="60"/>
    </row>
    <row r="38" spans="1:12" s="84" customFormat="1" x14ac:dyDescent="0.2">
      <c r="A38" s="60"/>
      <c r="B38" s="60"/>
      <c r="C38" s="60"/>
      <c r="D38" s="60"/>
      <c r="H38" s="60"/>
      <c r="I38" s="60"/>
      <c r="J38" s="60"/>
      <c r="K38" s="60"/>
      <c r="L38" s="60"/>
    </row>
    <row r="39" spans="1:12" s="84" customFormat="1" x14ac:dyDescent="0.2">
      <c r="A39" s="60"/>
      <c r="B39" s="60"/>
      <c r="C39" s="60"/>
      <c r="D39" s="60"/>
      <c r="H39" s="60"/>
      <c r="I39" s="60"/>
      <c r="J39" s="60"/>
      <c r="K39" s="60"/>
      <c r="L39" s="60"/>
    </row>
    <row r="40" spans="1:12" s="84" customFormat="1" x14ac:dyDescent="0.2">
      <c r="A40" s="60"/>
      <c r="B40" s="60"/>
      <c r="C40" s="60"/>
      <c r="D40" s="60"/>
      <c r="H40" s="60"/>
      <c r="I40" s="60"/>
      <c r="J40" s="60"/>
      <c r="K40" s="60"/>
      <c r="L40" s="60"/>
    </row>
    <row r="41" spans="1:12" s="84" customFormat="1" x14ac:dyDescent="0.2">
      <c r="A41" s="60"/>
      <c r="B41" s="60"/>
      <c r="C41" s="60"/>
      <c r="D41" s="60"/>
      <c r="H41" s="60"/>
      <c r="I41" s="60"/>
      <c r="J41" s="60"/>
      <c r="K41" s="60"/>
      <c r="L41" s="60"/>
    </row>
    <row r="42" spans="1:12" s="84" customFormat="1" x14ac:dyDescent="0.2">
      <c r="A42" s="60"/>
      <c r="B42" s="60"/>
      <c r="C42" s="60"/>
      <c r="D42" s="60"/>
      <c r="H42" s="60"/>
      <c r="I42" s="60"/>
      <c r="J42" s="60"/>
      <c r="K42" s="60"/>
      <c r="L42" s="60"/>
    </row>
    <row r="43" spans="1:12" s="84" customFormat="1" x14ac:dyDescent="0.2">
      <c r="A43" s="60"/>
      <c r="B43" s="60"/>
      <c r="C43" s="60"/>
      <c r="D43" s="60"/>
      <c r="H43" s="60"/>
      <c r="I43" s="60"/>
      <c r="J43" s="60"/>
      <c r="K43" s="60"/>
      <c r="L43" s="60"/>
    </row>
    <row r="44" spans="1:12" s="84" customFormat="1" x14ac:dyDescent="0.2">
      <c r="A44" s="60"/>
      <c r="B44" s="60"/>
      <c r="C44" s="60"/>
      <c r="D44" s="60"/>
      <c r="H44" s="60"/>
      <c r="I44" s="60"/>
      <c r="J44" s="60"/>
      <c r="K44" s="60"/>
      <c r="L44" s="60"/>
    </row>
    <row r="45" spans="1:12" s="84" customFormat="1" x14ac:dyDescent="0.2">
      <c r="A45" s="60"/>
      <c r="B45" s="60"/>
      <c r="C45" s="60"/>
      <c r="D45" s="60"/>
      <c r="H45" s="60"/>
      <c r="I45" s="60"/>
      <c r="J45" s="60"/>
      <c r="K45" s="60"/>
      <c r="L45" s="60"/>
    </row>
    <row r="46" spans="1:12" s="84" customFormat="1" x14ac:dyDescent="0.2">
      <c r="A46" s="60"/>
      <c r="B46" s="60"/>
      <c r="C46" s="60"/>
      <c r="D46" s="60"/>
      <c r="H46" s="60"/>
      <c r="I46" s="60"/>
      <c r="J46" s="60"/>
      <c r="K46" s="60"/>
      <c r="L46" s="60"/>
    </row>
    <row r="47" spans="1:12" s="84" customFormat="1" x14ac:dyDescent="0.2">
      <c r="A47" s="60"/>
      <c r="B47" s="60"/>
      <c r="C47" s="60"/>
      <c r="D47" s="60"/>
      <c r="H47" s="60"/>
      <c r="I47" s="60"/>
      <c r="J47" s="60"/>
      <c r="K47" s="60"/>
      <c r="L47" s="60"/>
    </row>
    <row r="48" spans="1:12" s="84" customFormat="1" x14ac:dyDescent="0.2">
      <c r="A48" s="60"/>
      <c r="B48" s="60"/>
      <c r="C48" s="60"/>
      <c r="D48" s="60"/>
      <c r="H48" s="60"/>
      <c r="I48" s="60"/>
      <c r="J48" s="60"/>
      <c r="K48" s="60"/>
      <c r="L48" s="60"/>
    </row>
    <row r="49" spans="1:12" s="84" customFormat="1" x14ac:dyDescent="0.2">
      <c r="A49" s="60"/>
      <c r="B49" s="60"/>
      <c r="C49" s="60"/>
      <c r="D49" s="60"/>
      <c r="H49" s="60"/>
      <c r="I49" s="60"/>
      <c r="J49" s="60"/>
      <c r="K49" s="60"/>
      <c r="L49" s="60"/>
    </row>
    <row r="50" spans="1:12" s="84" customFormat="1" x14ac:dyDescent="0.2">
      <c r="A50" s="60"/>
      <c r="B50" s="60"/>
      <c r="C50" s="60"/>
      <c r="D50" s="60"/>
      <c r="H50" s="60"/>
      <c r="I50" s="60"/>
      <c r="J50" s="60"/>
      <c r="K50" s="60"/>
      <c r="L50" s="60"/>
    </row>
    <row r="51" spans="1:12" s="84" customFormat="1" x14ac:dyDescent="0.2">
      <c r="A51" s="60"/>
      <c r="B51" s="60"/>
      <c r="C51" s="60"/>
      <c r="D51" s="60"/>
      <c r="H51" s="60"/>
      <c r="I51" s="60"/>
      <c r="J51" s="60"/>
      <c r="K51" s="60"/>
      <c r="L51" s="60"/>
    </row>
    <row r="52" spans="1:12" s="84" customFormat="1" x14ac:dyDescent="0.2">
      <c r="A52" s="60"/>
      <c r="B52" s="60"/>
      <c r="C52" s="60"/>
      <c r="D52" s="60"/>
      <c r="H52" s="60"/>
      <c r="I52" s="60"/>
      <c r="J52" s="60"/>
      <c r="K52" s="60"/>
      <c r="L52" s="60"/>
    </row>
    <row r="53" spans="1:12" s="84" customFormat="1" x14ac:dyDescent="0.2">
      <c r="A53" s="60"/>
      <c r="B53" s="60"/>
      <c r="C53" s="60"/>
      <c r="D53" s="60"/>
      <c r="H53" s="60"/>
      <c r="I53" s="60"/>
      <c r="J53" s="60"/>
      <c r="K53" s="60"/>
      <c r="L53" s="60"/>
    </row>
    <row r="54" spans="1:12" s="84" customFormat="1" x14ac:dyDescent="0.2">
      <c r="A54" s="60"/>
      <c r="B54" s="60"/>
      <c r="C54" s="60"/>
      <c r="D54" s="60"/>
      <c r="H54" s="60"/>
      <c r="I54" s="60"/>
      <c r="J54" s="60"/>
      <c r="K54" s="60"/>
      <c r="L54" s="60"/>
    </row>
    <row r="55" spans="1:12" s="84" customFormat="1" x14ac:dyDescent="0.2">
      <c r="A55" s="60"/>
      <c r="B55" s="60"/>
      <c r="C55" s="60"/>
      <c r="D55" s="60"/>
      <c r="H55" s="60"/>
      <c r="I55" s="60"/>
      <c r="J55" s="60"/>
      <c r="K55" s="60"/>
      <c r="L55" s="60"/>
    </row>
    <row r="56" spans="1:12" s="84" customFormat="1" x14ac:dyDescent="0.2">
      <c r="A56" s="60"/>
      <c r="B56" s="60"/>
      <c r="C56" s="60"/>
      <c r="D56" s="60"/>
      <c r="H56" s="60"/>
      <c r="I56" s="60"/>
      <c r="J56" s="60"/>
      <c r="K56" s="60"/>
      <c r="L56" s="60"/>
    </row>
    <row r="57" spans="1:12" s="84" customFormat="1" x14ac:dyDescent="0.2">
      <c r="A57" s="60"/>
      <c r="B57" s="60"/>
      <c r="C57" s="60"/>
      <c r="D57" s="60"/>
      <c r="H57" s="60"/>
      <c r="I57" s="60"/>
      <c r="J57" s="60"/>
      <c r="K57" s="60"/>
      <c r="L57" s="60"/>
    </row>
    <row r="58" spans="1:12" s="84" customFormat="1" x14ac:dyDescent="0.2">
      <c r="A58" s="60"/>
      <c r="B58" s="60"/>
      <c r="C58" s="60"/>
      <c r="D58" s="60"/>
      <c r="H58" s="60"/>
      <c r="I58" s="60"/>
      <c r="J58" s="60"/>
      <c r="K58" s="60"/>
      <c r="L58" s="60"/>
    </row>
    <row r="59" spans="1:12" s="84" customFormat="1" x14ac:dyDescent="0.2">
      <c r="A59" s="60"/>
      <c r="B59" s="60"/>
      <c r="C59" s="60"/>
      <c r="D59" s="60"/>
      <c r="H59" s="60"/>
      <c r="I59" s="60"/>
      <c r="J59" s="60"/>
      <c r="K59" s="60"/>
      <c r="L59" s="60"/>
    </row>
    <row r="60" spans="1:12" s="84" customFormat="1" x14ac:dyDescent="0.2">
      <c r="A60" s="60"/>
      <c r="B60" s="60"/>
      <c r="C60" s="60"/>
      <c r="D60" s="60"/>
      <c r="H60" s="60"/>
      <c r="I60" s="60"/>
      <c r="J60" s="60"/>
      <c r="K60" s="60"/>
      <c r="L60" s="60"/>
    </row>
    <row r="61" spans="1:12" s="84" customFormat="1" x14ac:dyDescent="0.2">
      <c r="A61" s="60"/>
      <c r="B61" s="60"/>
      <c r="C61" s="60"/>
      <c r="D61" s="60"/>
      <c r="H61" s="60"/>
      <c r="I61" s="60"/>
      <c r="J61" s="60"/>
      <c r="K61" s="60"/>
      <c r="L61" s="60"/>
    </row>
    <row r="62" spans="1:12" s="84" customFormat="1" x14ac:dyDescent="0.2">
      <c r="A62" s="60"/>
      <c r="B62" s="60"/>
      <c r="C62" s="60"/>
      <c r="D62" s="60"/>
      <c r="H62" s="60"/>
      <c r="I62" s="60"/>
      <c r="J62" s="60"/>
      <c r="K62" s="60"/>
      <c r="L62" s="60"/>
    </row>
    <row r="63" spans="1:12" s="84" customFormat="1" x14ac:dyDescent="0.2">
      <c r="A63" s="60"/>
      <c r="B63" s="60"/>
      <c r="C63" s="60"/>
      <c r="D63" s="60"/>
      <c r="H63" s="60"/>
      <c r="I63" s="60"/>
      <c r="J63" s="60"/>
      <c r="K63" s="60"/>
      <c r="L63" s="60"/>
    </row>
    <row r="64" spans="1:12" s="84" customFormat="1" x14ac:dyDescent="0.2">
      <c r="A64" s="60"/>
      <c r="B64" s="60"/>
      <c r="C64" s="60"/>
      <c r="D64" s="60"/>
      <c r="H64" s="60"/>
      <c r="I64" s="60"/>
      <c r="J64" s="60"/>
      <c r="K64" s="60"/>
      <c r="L64" s="60"/>
    </row>
    <row r="65" spans="1:12" s="84" customFormat="1" x14ac:dyDescent="0.2">
      <c r="A65" s="60"/>
      <c r="B65" s="60"/>
      <c r="C65" s="60"/>
      <c r="D65" s="60"/>
      <c r="H65" s="60"/>
      <c r="I65" s="60"/>
      <c r="J65" s="60"/>
      <c r="K65" s="60"/>
      <c r="L65" s="60"/>
    </row>
    <row r="66" spans="1:12" s="84" customFormat="1" x14ac:dyDescent="0.2">
      <c r="A66" s="60"/>
      <c r="B66" s="60"/>
      <c r="C66" s="60"/>
      <c r="D66" s="60"/>
      <c r="H66" s="60"/>
      <c r="I66" s="60"/>
      <c r="J66" s="60"/>
      <c r="K66" s="60"/>
      <c r="L66" s="60"/>
    </row>
    <row r="67" spans="1:12" s="84" customFormat="1" x14ac:dyDescent="0.2">
      <c r="A67" s="60"/>
      <c r="B67" s="60"/>
      <c r="C67" s="60"/>
      <c r="D67" s="60"/>
      <c r="H67" s="60"/>
      <c r="I67" s="60"/>
      <c r="J67" s="60"/>
      <c r="K67" s="60"/>
      <c r="L67" s="60"/>
    </row>
    <row r="68" spans="1:12" s="84" customFormat="1" x14ac:dyDescent="0.2">
      <c r="A68" s="60"/>
      <c r="B68" s="60"/>
      <c r="C68" s="60"/>
      <c r="D68" s="60"/>
      <c r="H68" s="60"/>
      <c r="I68" s="60"/>
      <c r="J68" s="60"/>
      <c r="K68" s="60"/>
      <c r="L68" s="60"/>
    </row>
    <row r="69" spans="1:12" s="84" customFormat="1" x14ac:dyDescent="0.2">
      <c r="A69" s="60"/>
      <c r="B69" s="60"/>
      <c r="C69" s="60"/>
      <c r="D69" s="60"/>
      <c r="H69" s="60"/>
      <c r="I69" s="60"/>
      <c r="J69" s="60"/>
      <c r="K69" s="60"/>
      <c r="L69" s="60"/>
    </row>
    <row r="70" spans="1:12" s="84" customFormat="1" x14ac:dyDescent="0.2">
      <c r="A70" s="60"/>
      <c r="B70" s="60"/>
      <c r="C70" s="60"/>
      <c r="D70" s="60"/>
      <c r="H70" s="60"/>
      <c r="I70" s="60"/>
      <c r="J70" s="60"/>
      <c r="K70" s="60"/>
      <c r="L70" s="60"/>
    </row>
    <row r="71" spans="1:12" s="84" customFormat="1" x14ac:dyDescent="0.2">
      <c r="A71" s="60"/>
      <c r="B71" s="60"/>
      <c r="C71" s="60"/>
      <c r="D71" s="60"/>
      <c r="H71" s="60"/>
      <c r="I71" s="60"/>
      <c r="J71" s="60"/>
      <c r="K71" s="60"/>
      <c r="L71" s="60"/>
    </row>
    <row r="72" spans="1:12" s="84" customFormat="1" x14ac:dyDescent="0.2">
      <c r="A72" s="60"/>
      <c r="B72" s="60"/>
      <c r="C72" s="60"/>
      <c r="D72" s="60"/>
      <c r="H72" s="60"/>
      <c r="I72" s="60"/>
      <c r="J72" s="60"/>
      <c r="K72" s="60"/>
      <c r="L72" s="60"/>
    </row>
    <row r="73" spans="1:12" s="84" customFormat="1" x14ac:dyDescent="0.2">
      <c r="A73" s="60"/>
      <c r="B73" s="60"/>
      <c r="C73" s="60"/>
      <c r="D73" s="60"/>
      <c r="H73" s="60"/>
      <c r="I73" s="60"/>
      <c r="J73" s="60"/>
      <c r="K73" s="60"/>
      <c r="L73" s="60"/>
    </row>
    <row r="74" spans="1:12" s="84" customFormat="1" x14ac:dyDescent="0.2">
      <c r="A74" s="60"/>
      <c r="B74" s="60"/>
      <c r="C74" s="60"/>
      <c r="D74" s="60"/>
      <c r="H74" s="60"/>
      <c r="I74" s="60"/>
      <c r="J74" s="60"/>
      <c r="K74" s="60"/>
      <c r="L74" s="60"/>
    </row>
    <row r="75" spans="1:12" s="84" customFormat="1" x14ac:dyDescent="0.2">
      <c r="A75" s="60"/>
      <c r="B75" s="60"/>
      <c r="C75" s="60"/>
      <c r="D75" s="60"/>
      <c r="H75" s="60"/>
      <c r="I75" s="60"/>
      <c r="J75" s="60"/>
      <c r="K75" s="60"/>
      <c r="L75" s="60"/>
    </row>
    <row r="76" spans="1:12" s="84" customFormat="1" x14ac:dyDescent="0.2">
      <c r="A76" s="60"/>
      <c r="B76" s="60"/>
      <c r="C76" s="60"/>
      <c r="D76" s="60"/>
      <c r="H76" s="60"/>
      <c r="I76" s="60"/>
      <c r="J76" s="60"/>
      <c r="K76" s="60"/>
      <c r="L76" s="60"/>
    </row>
    <row r="77" spans="1:12" s="84" customFormat="1" x14ac:dyDescent="0.2">
      <c r="A77" s="60"/>
      <c r="B77" s="60"/>
      <c r="C77" s="60"/>
      <c r="D77" s="60"/>
      <c r="H77" s="60"/>
      <c r="I77" s="60"/>
      <c r="J77" s="60"/>
      <c r="K77" s="60"/>
      <c r="L77" s="60"/>
    </row>
    <row r="78" spans="1:12" s="84" customFormat="1" x14ac:dyDescent="0.2">
      <c r="A78" s="60"/>
      <c r="B78" s="60"/>
      <c r="C78" s="60"/>
      <c r="D78" s="60"/>
      <c r="H78" s="60"/>
      <c r="I78" s="60"/>
      <c r="J78" s="60"/>
      <c r="K78" s="60"/>
      <c r="L78" s="60"/>
    </row>
    <row r="79" spans="1:12" s="84" customFormat="1" x14ac:dyDescent="0.2">
      <c r="A79" s="60"/>
      <c r="B79" s="60"/>
      <c r="C79" s="60"/>
      <c r="D79" s="60"/>
      <c r="H79" s="60"/>
      <c r="I79" s="60"/>
      <c r="J79" s="60"/>
      <c r="K79" s="60"/>
      <c r="L79" s="60"/>
    </row>
    <row r="80" spans="1:12" s="84" customFormat="1" x14ac:dyDescent="0.2">
      <c r="A80" s="60"/>
      <c r="B80" s="60"/>
      <c r="C80" s="60"/>
      <c r="D80" s="60"/>
      <c r="H80" s="60"/>
      <c r="I80" s="60"/>
      <c r="J80" s="60"/>
      <c r="K80" s="60"/>
      <c r="L80" s="60"/>
    </row>
    <row r="81" spans="1:12" s="84" customFormat="1" x14ac:dyDescent="0.2">
      <c r="A81" s="60"/>
      <c r="B81" s="60"/>
      <c r="C81" s="60"/>
      <c r="D81" s="60"/>
      <c r="H81" s="60"/>
      <c r="I81" s="60"/>
      <c r="J81" s="60"/>
      <c r="K81" s="60"/>
      <c r="L81" s="60"/>
    </row>
    <row r="82" spans="1:12" s="84" customFormat="1" x14ac:dyDescent="0.2">
      <c r="A82" s="60"/>
      <c r="B82" s="60"/>
      <c r="C82" s="60"/>
      <c r="D82" s="60"/>
      <c r="H82" s="60"/>
      <c r="I82" s="60"/>
      <c r="J82" s="60"/>
      <c r="K82" s="60"/>
      <c r="L82" s="60"/>
    </row>
    <row r="83" spans="1:12" s="84" customFormat="1" x14ac:dyDescent="0.2">
      <c r="A83" s="60"/>
      <c r="B83" s="60"/>
      <c r="C83" s="60"/>
      <c r="D83" s="60"/>
      <c r="H83" s="60"/>
      <c r="I83" s="60"/>
      <c r="J83" s="60"/>
      <c r="K83" s="60"/>
      <c r="L83" s="60"/>
    </row>
    <row r="84" spans="1:12" s="84" customFormat="1" x14ac:dyDescent="0.2">
      <c r="A84" s="60"/>
      <c r="B84" s="60"/>
      <c r="C84" s="60"/>
      <c r="D84" s="60"/>
      <c r="H84" s="60"/>
      <c r="I84" s="60"/>
      <c r="J84" s="60"/>
      <c r="K84" s="60"/>
      <c r="L84" s="60"/>
    </row>
    <row r="85" spans="1:12" s="84" customFormat="1" x14ac:dyDescent="0.2">
      <c r="A85" s="60"/>
      <c r="B85" s="60"/>
      <c r="C85" s="60"/>
      <c r="D85" s="60"/>
      <c r="H85" s="60"/>
      <c r="I85" s="60"/>
      <c r="J85" s="60"/>
      <c r="K85" s="60"/>
      <c r="L85" s="60"/>
    </row>
    <row r="86" spans="1:12" s="84" customFormat="1" x14ac:dyDescent="0.2">
      <c r="A86" s="60"/>
      <c r="B86" s="60"/>
      <c r="C86" s="60"/>
      <c r="D86" s="60"/>
      <c r="H86" s="60"/>
      <c r="I86" s="60"/>
      <c r="J86" s="60"/>
      <c r="K86" s="60"/>
      <c r="L86" s="60"/>
    </row>
    <row r="87" spans="1:12" s="84" customFormat="1" x14ac:dyDescent="0.2">
      <c r="A87" s="60"/>
      <c r="B87" s="60"/>
      <c r="C87" s="60"/>
      <c r="D87" s="60"/>
      <c r="H87" s="60"/>
      <c r="I87" s="60"/>
      <c r="J87" s="60"/>
      <c r="K87" s="60"/>
      <c r="L87" s="60"/>
    </row>
    <row r="88" spans="1:12" s="84" customFormat="1" x14ac:dyDescent="0.2">
      <c r="A88" s="60"/>
      <c r="B88" s="60"/>
      <c r="C88" s="60"/>
      <c r="D88" s="60"/>
      <c r="H88" s="60"/>
      <c r="I88" s="60"/>
      <c r="J88" s="60"/>
      <c r="K88" s="60"/>
      <c r="L88" s="60"/>
    </row>
    <row r="89" spans="1:12" s="84" customFormat="1" x14ac:dyDescent="0.2">
      <c r="A89" s="60"/>
      <c r="B89" s="60"/>
      <c r="C89" s="60"/>
      <c r="D89" s="60"/>
      <c r="H89" s="60"/>
      <c r="I89" s="60"/>
      <c r="J89" s="60"/>
      <c r="K89" s="60"/>
      <c r="L89" s="60"/>
    </row>
    <row r="90" spans="1:12" s="84" customFormat="1" x14ac:dyDescent="0.2">
      <c r="A90" s="60"/>
      <c r="B90" s="60"/>
      <c r="C90" s="60"/>
      <c r="D90" s="60"/>
      <c r="H90" s="60"/>
      <c r="I90" s="60"/>
      <c r="J90" s="60"/>
      <c r="K90" s="60"/>
      <c r="L90" s="60"/>
    </row>
    <row r="91" spans="1:12" s="84" customFormat="1" x14ac:dyDescent="0.2">
      <c r="A91" s="60"/>
      <c r="B91" s="60"/>
      <c r="C91" s="60"/>
      <c r="D91" s="60"/>
      <c r="H91" s="60"/>
      <c r="I91" s="60"/>
      <c r="J91" s="60"/>
      <c r="K91" s="60"/>
      <c r="L91" s="60"/>
    </row>
    <row r="92" spans="1:12" s="84" customFormat="1" x14ac:dyDescent="0.2">
      <c r="A92" s="60"/>
      <c r="B92" s="60"/>
      <c r="C92" s="60"/>
      <c r="D92" s="60"/>
      <c r="H92" s="60"/>
      <c r="I92" s="60"/>
      <c r="J92" s="60"/>
      <c r="K92" s="60"/>
      <c r="L92" s="60"/>
    </row>
    <row r="109" spans="1:12" s="84" customFormat="1" x14ac:dyDescent="0.2">
      <c r="A109" s="60"/>
      <c r="B109" s="60"/>
      <c r="C109" s="60"/>
      <c r="D109" s="60"/>
      <c r="H109" s="60"/>
      <c r="I109" s="60"/>
      <c r="J109" s="60"/>
      <c r="K109" s="60"/>
      <c r="L109" s="60"/>
    </row>
    <row r="110" spans="1:12" s="84" customFormat="1" x14ac:dyDescent="0.2">
      <c r="A110" s="60"/>
      <c r="B110" s="60"/>
      <c r="C110" s="60"/>
      <c r="D110" s="60"/>
      <c r="H110" s="60"/>
      <c r="I110" s="60"/>
      <c r="J110" s="60"/>
      <c r="K110" s="60"/>
      <c r="L110" s="60"/>
    </row>
    <row r="111" spans="1:12" s="84" customFormat="1" x14ac:dyDescent="0.2">
      <c r="A111" s="60"/>
      <c r="B111" s="60"/>
      <c r="C111" s="60"/>
      <c r="D111" s="60"/>
      <c r="H111" s="60"/>
      <c r="I111" s="60"/>
      <c r="J111" s="60"/>
      <c r="K111" s="60"/>
      <c r="L111" s="60"/>
    </row>
    <row r="112" spans="1:12" s="84" customFormat="1" x14ac:dyDescent="0.2">
      <c r="A112" s="60"/>
      <c r="B112" s="60"/>
      <c r="C112" s="60"/>
      <c r="D112" s="60"/>
      <c r="H112" s="60"/>
      <c r="I112" s="60"/>
      <c r="J112" s="60"/>
      <c r="K112" s="60"/>
      <c r="L112" s="60"/>
    </row>
    <row r="113" spans="1:12" s="84" customFormat="1" x14ac:dyDescent="0.2">
      <c r="A113" s="60"/>
      <c r="B113" s="60"/>
      <c r="C113" s="60"/>
      <c r="D113" s="60"/>
      <c r="H113" s="60"/>
      <c r="I113" s="60"/>
      <c r="J113" s="60"/>
      <c r="K113" s="60"/>
      <c r="L113" s="60"/>
    </row>
    <row r="114" spans="1:12" s="84" customFormat="1" x14ac:dyDescent="0.2">
      <c r="A114" s="60"/>
      <c r="B114" s="60"/>
      <c r="C114" s="60"/>
      <c r="D114" s="60"/>
      <c r="H114" s="60"/>
      <c r="I114" s="60"/>
      <c r="J114" s="60"/>
      <c r="K114" s="60"/>
      <c r="L114" s="60"/>
    </row>
    <row r="115" spans="1:12" s="84" customFormat="1" x14ac:dyDescent="0.2">
      <c r="A115" s="60"/>
      <c r="B115" s="60"/>
      <c r="C115" s="60"/>
      <c r="D115" s="60"/>
      <c r="H115" s="60"/>
      <c r="I115" s="60"/>
      <c r="J115" s="60"/>
      <c r="K115" s="60"/>
      <c r="L115" s="60"/>
    </row>
    <row r="116" spans="1:12" s="84" customFormat="1" x14ac:dyDescent="0.2">
      <c r="A116" s="60"/>
      <c r="B116" s="60"/>
      <c r="C116" s="60"/>
      <c r="D116" s="60"/>
      <c r="H116" s="60"/>
      <c r="I116" s="60"/>
      <c r="J116" s="60"/>
      <c r="K116" s="60"/>
      <c r="L116" s="60"/>
    </row>
    <row r="117" spans="1:12" s="84" customFormat="1" x14ac:dyDescent="0.2">
      <c r="A117" s="60"/>
      <c r="B117" s="60"/>
      <c r="C117" s="60"/>
      <c r="D117" s="60"/>
      <c r="H117" s="60"/>
      <c r="I117" s="60"/>
      <c r="J117" s="60"/>
      <c r="K117" s="60"/>
      <c r="L117" s="60"/>
    </row>
    <row r="118" spans="1:12" s="84" customFormat="1" x14ac:dyDescent="0.2">
      <c r="A118" s="60"/>
      <c r="B118" s="60"/>
      <c r="C118" s="60"/>
      <c r="D118" s="60"/>
      <c r="H118" s="60"/>
      <c r="I118" s="60"/>
      <c r="J118" s="60"/>
      <c r="K118" s="60"/>
      <c r="L118" s="60"/>
    </row>
    <row r="119" spans="1:12" s="84" customFormat="1" x14ac:dyDescent="0.2">
      <c r="A119" s="60"/>
      <c r="B119" s="60"/>
      <c r="C119" s="60"/>
      <c r="D119" s="60"/>
      <c r="H119" s="60"/>
      <c r="I119" s="60"/>
      <c r="J119" s="60"/>
      <c r="K119" s="60"/>
      <c r="L119" s="60"/>
    </row>
    <row r="120" spans="1:12" s="84" customFormat="1" x14ac:dyDescent="0.2">
      <c r="A120" s="60"/>
      <c r="B120" s="60"/>
      <c r="C120" s="60"/>
      <c r="D120" s="60"/>
      <c r="H120" s="60"/>
      <c r="I120" s="60"/>
      <c r="J120" s="60"/>
      <c r="K120" s="60"/>
      <c r="L120" s="60"/>
    </row>
    <row r="121" spans="1:12" s="84" customFormat="1" x14ac:dyDescent="0.2">
      <c r="A121" s="60"/>
      <c r="B121" s="60"/>
      <c r="C121" s="60"/>
      <c r="D121" s="60"/>
      <c r="H121" s="60"/>
      <c r="I121" s="60"/>
      <c r="J121" s="60"/>
      <c r="K121" s="60"/>
      <c r="L121" s="60"/>
    </row>
    <row r="122" spans="1:12" s="84" customFormat="1" x14ac:dyDescent="0.2">
      <c r="A122" s="60"/>
      <c r="B122" s="60"/>
      <c r="C122" s="60"/>
      <c r="D122" s="60"/>
      <c r="H122" s="60"/>
      <c r="I122" s="60"/>
      <c r="J122" s="60"/>
      <c r="K122" s="60"/>
      <c r="L122" s="60"/>
    </row>
    <row r="123" spans="1:12" s="84" customFormat="1" x14ac:dyDescent="0.2">
      <c r="A123" s="60"/>
      <c r="B123" s="60"/>
      <c r="C123" s="60"/>
      <c r="D123" s="60"/>
      <c r="H123" s="60"/>
      <c r="I123" s="60"/>
      <c r="J123" s="60"/>
      <c r="K123" s="60"/>
      <c r="L123" s="60"/>
    </row>
    <row r="124" spans="1:12" s="84" customFormat="1" x14ac:dyDescent="0.2">
      <c r="A124" s="60"/>
      <c r="B124" s="60"/>
      <c r="C124" s="60"/>
      <c r="D124" s="60"/>
      <c r="H124" s="60"/>
      <c r="I124" s="60"/>
      <c r="J124" s="60"/>
      <c r="K124" s="60"/>
      <c r="L124" s="60"/>
    </row>
    <row r="125" spans="1:12" s="84" customFormat="1" x14ac:dyDescent="0.2">
      <c r="A125" s="60"/>
      <c r="B125" s="60"/>
      <c r="C125" s="60"/>
      <c r="D125" s="60"/>
      <c r="H125" s="60"/>
      <c r="I125" s="60"/>
      <c r="J125" s="60"/>
      <c r="K125" s="60"/>
      <c r="L125" s="60"/>
    </row>
    <row r="126" spans="1:12" s="84" customFormat="1" x14ac:dyDescent="0.2">
      <c r="A126" s="60"/>
      <c r="B126" s="60"/>
      <c r="C126" s="60"/>
      <c r="D126" s="60"/>
      <c r="H126" s="60"/>
      <c r="I126" s="60"/>
      <c r="J126" s="60"/>
      <c r="K126" s="60"/>
      <c r="L126" s="60"/>
    </row>
    <row r="127" spans="1:12" s="84" customFormat="1" x14ac:dyDescent="0.2">
      <c r="A127" s="60"/>
      <c r="B127" s="60"/>
      <c r="C127" s="60"/>
      <c r="D127" s="60"/>
      <c r="H127" s="60"/>
      <c r="I127" s="60"/>
      <c r="J127" s="60"/>
      <c r="K127" s="60"/>
      <c r="L127" s="60"/>
    </row>
    <row r="128" spans="1:12" s="84" customFormat="1" x14ac:dyDescent="0.2">
      <c r="A128" s="60"/>
      <c r="B128" s="60"/>
      <c r="C128" s="60"/>
      <c r="D128" s="60"/>
      <c r="H128" s="60"/>
      <c r="I128" s="60"/>
      <c r="J128" s="60"/>
      <c r="K128" s="60"/>
      <c r="L128" s="60"/>
    </row>
    <row r="129" spans="1:12" s="84" customFormat="1" x14ac:dyDescent="0.2">
      <c r="A129" s="60"/>
      <c r="B129" s="60"/>
      <c r="C129" s="60"/>
      <c r="D129" s="60"/>
      <c r="H129" s="60"/>
      <c r="I129" s="60"/>
      <c r="J129" s="60"/>
      <c r="K129" s="60"/>
      <c r="L129" s="60"/>
    </row>
    <row r="130" spans="1:12" s="84" customFormat="1" x14ac:dyDescent="0.2">
      <c r="A130" s="60"/>
      <c r="B130" s="60"/>
      <c r="C130" s="60"/>
      <c r="D130" s="60"/>
      <c r="H130" s="60"/>
      <c r="I130" s="60"/>
      <c r="J130" s="60"/>
      <c r="K130" s="60"/>
      <c r="L130" s="60"/>
    </row>
    <row r="131" spans="1:12" s="84" customFormat="1" x14ac:dyDescent="0.2">
      <c r="A131" s="60"/>
      <c r="B131" s="60"/>
      <c r="C131" s="60"/>
      <c r="D131" s="60"/>
      <c r="H131" s="60"/>
      <c r="I131" s="60"/>
      <c r="J131" s="60"/>
      <c r="K131" s="60"/>
      <c r="L131" s="60"/>
    </row>
    <row r="132" spans="1:12" s="84" customFormat="1" x14ac:dyDescent="0.2">
      <c r="A132" s="60"/>
      <c r="B132" s="60"/>
      <c r="C132" s="60"/>
      <c r="D132" s="60"/>
      <c r="H132" s="60"/>
      <c r="I132" s="60"/>
      <c r="J132" s="60"/>
      <c r="K132" s="60"/>
      <c r="L132" s="60"/>
    </row>
    <row r="133" spans="1:12" s="84" customFormat="1" x14ac:dyDescent="0.2">
      <c r="A133" s="60"/>
      <c r="B133" s="60"/>
      <c r="C133" s="60"/>
      <c r="D133" s="60"/>
      <c r="H133" s="60"/>
      <c r="I133" s="60"/>
      <c r="J133" s="60"/>
      <c r="K133" s="60"/>
      <c r="L133" s="60"/>
    </row>
    <row r="134" spans="1:12" s="84" customFormat="1" x14ac:dyDescent="0.2">
      <c r="A134" s="60"/>
      <c r="B134" s="60"/>
      <c r="C134" s="60"/>
      <c r="D134" s="60"/>
      <c r="H134" s="60"/>
      <c r="I134" s="60"/>
      <c r="J134" s="60"/>
      <c r="K134" s="60"/>
      <c r="L134" s="60"/>
    </row>
    <row r="135" spans="1:12" s="84" customFormat="1" x14ac:dyDescent="0.2">
      <c r="A135" s="60"/>
      <c r="B135" s="60"/>
      <c r="C135" s="60"/>
      <c r="D135" s="60"/>
      <c r="H135" s="60"/>
      <c r="I135" s="60"/>
      <c r="J135" s="60"/>
      <c r="K135" s="60"/>
      <c r="L135" s="60"/>
    </row>
    <row r="136" spans="1:12" s="84" customFormat="1" x14ac:dyDescent="0.2">
      <c r="A136" s="60"/>
      <c r="B136" s="60"/>
      <c r="C136" s="60"/>
      <c r="D136" s="60"/>
      <c r="H136" s="60"/>
      <c r="I136" s="60"/>
      <c r="J136" s="60"/>
      <c r="K136" s="60"/>
      <c r="L136" s="60"/>
    </row>
    <row r="137" spans="1:12" s="84" customFormat="1" x14ac:dyDescent="0.2">
      <c r="A137" s="60"/>
      <c r="B137" s="60"/>
      <c r="C137" s="60"/>
      <c r="D137" s="60"/>
      <c r="H137" s="60"/>
      <c r="I137" s="60"/>
      <c r="J137" s="60"/>
      <c r="K137" s="60"/>
      <c r="L137" s="60"/>
    </row>
    <row r="138" spans="1:12" s="84" customFormat="1" x14ac:dyDescent="0.2">
      <c r="A138" s="60"/>
      <c r="B138" s="60"/>
      <c r="C138" s="60"/>
      <c r="D138" s="60"/>
      <c r="H138" s="60"/>
      <c r="I138" s="60"/>
      <c r="J138" s="60"/>
      <c r="K138" s="60"/>
      <c r="L138" s="60"/>
    </row>
    <row r="139" spans="1:12" s="84" customFormat="1" x14ac:dyDescent="0.2">
      <c r="A139" s="60"/>
      <c r="B139" s="60"/>
      <c r="C139" s="60"/>
      <c r="D139" s="60"/>
      <c r="H139" s="60"/>
      <c r="I139" s="60"/>
      <c r="J139" s="60"/>
      <c r="K139" s="60"/>
      <c r="L139" s="60"/>
    </row>
    <row r="140" spans="1:12" s="84" customFormat="1" x14ac:dyDescent="0.2">
      <c r="A140" s="60"/>
      <c r="B140" s="60"/>
      <c r="C140" s="60"/>
      <c r="D140" s="60"/>
      <c r="H140" s="60"/>
      <c r="I140" s="60"/>
      <c r="J140" s="60"/>
      <c r="K140" s="60"/>
      <c r="L140" s="60"/>
    </row>
  </sheetData>
  <mergeCells count="4">
    <mergeCell ref="A3:G3"/>
    <mergeCell ref="A1:G1"/>
    <mergeCell ref="A2:G2"/>
    <mergeCell ref="A4:G4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A3" sqref="A3:C3"/>
    </sheetView>
  </sheetViews>
  <sheetFormatPr defaultRowHeight="15" x14ac:dyDescent="0.25"/>
  <cols>
    <col min="1" max="1" width="30.7109375" style="17" bestFit="1" customWidth="1"/>
    <col min="2" max="2" width="34.7109375" style="17" bestFit="1" customWidth="1"/>
    <col min="3" max="3" width="14.5703125" style="17" bestFit="1" customWidth="1"/>
    <col min="4" max="4" width="13.28515625" style="17" bestFit="1" customWidth="1"/>
    <col min="5" max="6" width="9.140625" style="17"/>
    <col min="7" max="7" width="15" style="17" bestFit="1" customWidth="1"/>
    <col min="8" max="12" width="9.140625" style="17"/>
    <col min="13" max="13" width="61.42578125" style="17" bestFit="1" customWidth="1"/>
    <col min="14" max="14" width="15" style="121" bestFit="1" customWidth="1"/>
    <col min="15" max="15" width="12" style="17" bestFit="1" customWidth="1"/>
    <col min="16" max="16384" width="9.140625" style="17"/>
  </cols>
  <sheetData>
    <row r="1" spans="1:14" x14ac:dyDescent="0.25">
      <c r="A1" s="127" t="s">
        <v>43</v>
      </c>
      <c r="B1" s="127"/>
      <c r="C1" s="127"/>
      <c r="D1" s="127"/>
      <c r="E1" s="127"/>
    </row>
    <row r="2" spans="1:14" x14ac:dyDescent="0.25">
      <c r="A2" s="127" t="s">
        <v>82</v>
      </c>
      <c r="B2" s="127"/>
      <c r="C2" s="127"/>
      <c r="D2" s="27" t="s">
        <v>89</v>
      </c>
      <c r="E2" s="60"/>
    </row>
    <row r="3" spans="1:14" s="94" customFormat="1" x14ac:dyDescent="0.25">
      <c r="A3" s="127" t="s">
        <v>77</v>
      </c>
      <c r="B3" s="127"/>
      <c r="C3" s="127"/>
      <c r="D3" s="27"/>
      <c r="E3" s="60"/>
      <c r="N3" s="121"/>
    </row>
    <row r="4" spans="1:14" x14ac:dyDescent="0.25">
      <c r="A4" s="127" t="s">
        <v>105</v>
      </c>
      <c r="B4" s="127"/>
      <c r="C4" s="127"/>
    </row>
    <row r="5" spans="1:14" x14ac:dyDescent="0.25">
      <c r="C5" s="9"/>
    </row>
    <row r="6" spans="1:14" ht="15.75" thickBot="1" x14ac:dyDescent="0.3">
      <c r="A6" s="112" t="s">
        <v>66</v>
      </c>
      <c r="B6" s="113" t="s">
        <v>15</v>
      </c>
      <c r="C6" s="114" t="s">
        <v>34</v>
      </c>
    </row>
    <row r="7" spans="1:14" s="22" customFormat="1" x14ac:dyDescent="0.25">
      <c r="A7" s="60" t="s">
        <v>53</v>
      </c>
      <c r="B7" s="55" t="s">
        <v>52</v>
      </c>
      <c r="C7" s="88">
        <v>69577938</v>
      </c>
      <c r="G7" s="94"/>
      <c r="H7" s="121"/>
      <c r="I7" s="121"/>
      <c r="N7" s="121"/>
    </row>
    <row r="8" spans="1:14" s="22" customFormat="1" x14ac:dyDescent="0.25">
      <c r="A8" s="8"/>
      <c r="B8" s="11"/>
      <c r="C8" s="21"/>
      <c r="G8" s="94"/>
      <c r="H8" s="121"/>
      <c r="I8" s="121"/>
      <c r="N8" s="121"/>
    </row>
    <row r="9" spans="1:14" s="23" customFormat="1" x14ac:dyDescent="0.25">
      <c r="A9" s="6" t="s">
        <v>92</v>
      </c>
      <c r="B9" s="55" t="s">
        <v>56</v>
      </c>
      <c r="C9" s="101">
        <v>-36529420.529999986</v>
      </c>
      <c r="D9" s="55"/>
      <c r="G9" s="94"/>
      <c r="H9" s="121"/>
      <c r="I9" s="121"/>
      <c r="N9" s="121"/>
    </row>
    <row r="10" spans="1:14" s="23" customFormat="1" x14ac:dyDescent="0.25">
      <c r="A10" s="89"/>
      <c r="B10" s="90"/>
      <c r="C10" s="91"/>
      <c r="D10" s="55"/>
      <c r="G10" s="94"/>
      <c r="H10" s="121"/>
      <c r="I10" s="121"/>
      <c r="N10" s="121"/>
    </row>
    <row r="11" spans="1:14" s="23" customFormat="1" x14ac:dyDescent="0.25">
      <c r="A11" s="6" t="s">
        <v>92</v>
      </c>
      <c r="B11" s="55" t="s">
        <v>16</v>
      </c>
      <c r="C11" s="92">
        <v>6448424.2599999998</v>
      </c>
      <c r="D11" s="93"/>
      <c r="E11" s="17"/>
      <c r="G11" s="94"/>
      <c r="H11" s="121"/>
      <c r="I11" s="121"/>
      <c r="N11" s="121"/>
    </row>
    <row r="12" spans="1:14" x14ac:dyDescent="0.25">
      <c r="A12" s="6" t="s">
        <v>92</v>
      </c>
      <c r="B12" s="55" t="s">
        <v>17</v>
      </c>
      <c r="C12" s="92">
        <v>26600093.16</v>
      </c>
      <c r="D12" s="55"/>
      <c r="G12" s="94"/>
      <c r="H12" s="121"/>
      <c r="I12" s="121"/>
    </row>
    <row r="13" spans="1:14" ht="15.75" thickBot="1" x14ac:dyDescent="0.3">
      <c r="A13" s="20" t="s">
        <v>103</v>
      </c>
      <c r="B13" s="55"/>
      <c r="C13" s="10">
        <f>SUM(C11:C12)</f>
        <v>33048517.420000002</v>
      </c>
      <c r="D13" s="55" t="s">
        <v>45</v>
      </c>
      <c r="G13" s="94"/>
      <c r="H13" s="121"/>
      <c r="I13" s="121"/>
    </row>
    <row r="14" spans="1:14" ht="15.75" thickTop="1" x14ac:dyDescent="0.25"/>
    <row r="15" spans="1:14" x14ac:dyDescent="0.25">
      <c r="C15" s="121"/>
      <c r="G15" s="122"/>
    </row>
    <row r="16" spans="1:14" x14ac:dyDescent="0.25">
      <c r="C16" s="9"/>
      <c r="G16" s="9"/>
    </row>
  </sheetData>
  <mergeCells count="5">
    <mergeCell ref="A1:C1"/>
    <mergeCell ref="A2:C2"/>
    <mergeCell ref="A4:C4"/>
    <mergeCell ref="D1:E1"/>
    <mergeCell ref="A3:C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A4" sqref="A4:E4"/>
    </sheetView>
  </sheetViews>
  <sheetFormatPr defaultRowHeight="12.75" x14ac:dyDescent="0.2"/>
  <cols>
    <col min="1" max="1" width="29.7109375" style="2" bestFit="1" customWidth="1"/>
    <col min="2" max="2" width="33.42578125" style="2" customWidth="1"/>
    <col min="3" max="3" width="20.5703125" style="2" customWidth="1"/>
    <col min="4" max="4" width="10.5703125" style="2" customWidth="1"/>
    <col min="5" max="5" width="14.42578125" style="2" customWidth="1"/>
    <col min="6" max="6" width="18" style="2" bestFit="1" customWidth="1"/>
    <col min="7" max="16384" width="9.140625" style="2"/>
  </cols>
  <sheetData>
    <row r="1" spans="1:7" ht="15" customHeight="1" x14ac:dyDescent="0.2">
      <c r="A1" s="124" t="s">
        <v>43</v>
      </c>
      <c r="B1" s="124"/>
      <c r="C1" s="124"/>
      <c r="D1" s="124"/>
      <c r="E1" s="124"/>
      <c r="F1" s="128"/>
      <c r="G1" s="128"/>
    </row>
    <row r="2" spans="1:7" ht="15" customHeight="1" x14ac:dyDescent="0.2">
      <c r="A2" s="124" t="s">
        <v>84</v>
      </c>
      <c r="B2" s="124"/>
      <c r="C2" s="124"/>
      <c r="D2" s="124"/>
      <c r="E2" s="124"/>
      <c r="F2" s="27" t="s">
        <v>90</v>
      </c>
    </row>
    <row r="3" spans="1:7" ht="15" customHeight="1" x14ac:dyDescent="0.2">
      <c r="A3" s="124" t="s">
        <v>83</v>
      </c>
      <c r="B3" s="124"/>
      <c r="C3" s="124"/>
      <c r="D3" s="124"/>
      <c r="E3" s="124"/>
      <c r="F3" s="27"/>
    </row>
    <row r="4" spans="1:7" ht="15.75" customHeight="1" x14ac:dyDescent="0.2">
      <c r="A4" s="124" t="s">
        <v>105</v>
      </c>
      <c r="B4" s="124"/>
      <c r="C4" s="124"/>
      <c r="D4" s="124"/>
      <c r="E4" s="124"/>
    </row>
    <row r="5" spans="1:7" ht="15.75" customHeight="1" x14ac:dyDescent="0.2">
      <c r="A5" s="33"/>
      <c r="B5" s="33"/>
      <c r="C5" s="33"/>
      <c r="D5" s="33"/>
      <c r="E5" s="33"/>
    </row>
    <row r="6" spans="1:7" s="5" customFormat="1" ht="13.5" thickBot="1" x14ac:dyDescent="0.25">
      <c r="A6" s="104" t="s">
        <v>66</v>
      </c>
      <c r="B6" s="104" t="s">
        <v>15</v>
      </c>
      <c r="C6" s="104" t="s">
        <v>46</v>
      </c>
      <c r="D6" s="104" t="s">
        <v>31</v>
      </c>
      <c r="E6" s="115" t="s">
        <v>67</v>
      </c>
      <c r="F6" s="20"/>
    </row>
    <row r="7" spans="1:7" s="5" customFormat="1" x14ac:dyDescent="0.2">
      <c r="A7" s="20"/>
      <c r="B7" s="20"/>
      <c r="C7" s="20"/>
      <c r="D7" s="20"/>
      <c r="E7" s="20"/>
      <c r="F7" s="20"/>
    </row>
    <row r="8" spans="1:7" s="5" customFormat="1" ht="25.5" x14ac:dyDescent="0.2">
      <c r="A8" s="60" t="s">
        <v>54</v>
      </c>
      <c r="B8" s="60" t="s">
        <v>68</v>
      </c>
      <c r="C8" s="117" t="s">
        <v>93</v>
      </c>
      <c r="D8" s="20"/>
      <c r="E8" s="85">
        <v>11979978</v>
      </c>
      <c r="F8" s="20"/>
    </row>
    <row r="9" spans="1:7" s="5" customFormat="1" x14ac:dyDescent="0.2">
      <c r="A9" s="20"/>
      <c r="B9" s="20"/>
      <c r="C9" s="20"/>
      <c r="D9" s="20"/>
      <c r="E9" s="20"/>
      <c r="F9" s="20"/>
    </row>
    <row r="10" spans="1:7" s="5" customFormat="1" ht="26.25" customHeight="1" x14ac:dyDescent="0.2">
      <c r="A10" s="6" t="s">
        <v>92</v>
      </c>
      <c r="B10" s="110" t="s">
        <v>57</v>
      </c>
      <c r="D10" s="60"/>
      <c r="E10" s="85">
        <v>-7159362.25</v>
      </c>
      <c r="F10" s="20"/>
    </row>
    <row r="11" spans="1:7" s="5" customFormat="1" x14ac:dyDescent="0.2">
      <c r="A11" s="20"/>
      <c r="B11" s="20"/>
      <c r="C11" s="20"/>
      <c r="D11" s="20"/>
      <c r="E11" s="20"/>
      <c r="F11" s="20"/>
    </row>
    <row r="12" spans="1:7" s="5" customFormat="1" x14ac:dyDescent="0.2">
      <c r="A12" s="20"/>
      <c r="B12" s="20"/>
      <c r="C12" s="20"/>
      <c r="D12" s="20"/>
      <c r="E12" s="20"/>
      <c r="F12" s="20"/>
    </row>
    <row r="13" spans="1:7" s="6" customFormat="1" x14ac:dyDescent="0.2">
      <c r="A13" s="6" t="s">
        <v>92</v>
      </c>
      <c r="B13" s="60"/>
      <c r="C13" s="95" t="s">
        <v>94</v>
      </c>
      <c r="D13" s="60" t="s">
        <v>28</v>
      </c>
      <c r="E13" s="86">
        <v>409117.31299999997</v>
      </c>
    </row>
    <row r="14" spans="1:7" s="5" customFormat="1" ht="25.5" x14ac:dyDescent="0.2">
      <c r="A14" s="6" t="s">
        <v>92</v>
      </c>
      <c r="B14" s="20"/>
      <c r="C14" s="117" t="s">
        <v>106</v>
      </c>
      <c r="D14" s="60" t="s">
        <v>27</v>
      </c>
      <c r="E14" s="86">
        <v>2546236.4400000004</v>
      </c>
    </row>
    <row r="15" spans="1:7" s="5" customFormat="1" ht="26.25" thickBot="1" x14ac:dyDescent="0.25">
      <c r="A15" s="20" t="s">
        <v>37</v>
      </c>
      <c r="B15" s="111" t="s">
        <v>18</v>
      </c>
      <c r="D15" s="20"/>
      <c r="E15" s="102">
        <f>SUM(E13:E14)</f>
        <v>2955353.7530000005</v>
      </c>
      <c r="F15" s="60" t="s">
        <v>38</v>
      </c>
    </row>
    <row r="16" spans="1:7" s="5" customFormat="1" ht="13.5" thickTop="1" x14ac:dyDescent="0.2">
      <c r="A16" s="20"/>
      <c r="B16" s="20"/>
      <c r="C16" s="20"/>
      <c r="D16" s="20"/>
      <c r="E16" s="87"/>
      <c r="F16" s="20"/>
    </row>
    <row r="17" spans="1:7" s="5" customFormat="1" x14ac:dyDescent="0.2">
      <c r="A17" s="6" t="s">
        <v>92</v>
      </c>
      <c r="B17" s="20"/>
      <c r="C17" s="60" t="s">
        <v>47</v>
      </c>
      <c r="D17" s="60" t="s">
        <v>27</v>
      </c>
      <c r="E17" s="86">
        <v>1865262.44</v>
      </c>
      <c r="F17" s="20"/>
    </row>
    <row r="18" spans="1:7" s="5" customFormat="1" ht="26.25" thickBot="1" x14ac:dyDescent="0.25">
      <c r="A18" s="20" t="s">
        <v>29</v>
      </c>
      <c r="B18" s="111" t="s">
        <v>0</v>
      </c>
      <c r="D18" s="20"/>
      <c r="E18" s="102">
        <f>SUM(E17)</f>
        <v>1865262.44</v>
      </c>
      <c r="F18" s="60" t="s">
        <v>39</v>
      </c>
    </row>
    <row r="19" spans="1:7" s="5" customFormat="1" ht="13.5" thickTop="1" x14ac:dyDescent="0.2">
      <c r="A19" s="26"/>
      <c r="B19" s="26"/>
      <c r="C19" s="26"/>
      <c r="D19" s="26"/>
      <c r="E19" s="26"/>
      <c r="F19" s="26"/>
    </row>
    <row r="20" spans="1:7" s="5" customFormat="1" x14ac:dyDescent="0.2">
      <c r="A20" s="26"/>
      <c r="B20" s="26"/>
      <c r="C20" s="26"/>
      <c r="D20" s="26"/>
      <c r="E20" s="58"/>
      <c r="F20" s="26"/>
    </row>
    <row r="21" spans="1:7" x14ac:dyDescent="0.2">
      <c r="E21" s="59"/>
    </row>
    <row r="23" spans="1:7" x14ac:dyDescent="0.2">
      <c r="E23" s="59"/>
    </row>
    <row r="24" spans="1:7" x14ac:dyDescent="0.2">
      <c r="E24" s="59"/>
      <c r="F24" s="59"/>
      <c r="G24" s="59"/>
    </row>
    <row r="26" spans="1:7" x14ac:dyDescent="0.2">
      <c r="E26" s="59"/>
    </row>
    <row r="29" spans="1:7" x14ac:dyDescent="0.2">
      <c r="E29" s="59"/>
    </row>
  </sheetData>
  <mergeCells count="5">
    <mergeCell ref="F1:G1"/>
    <mergeCell ref="A2:E2"/>
    <mergeCell ref="A1:E1"/>
    <mergeCell ref="A4:E4"/>
    <mergeCell ref="A3:E3"/>
  </mergeCells>
  <pageMargins left="0.7" right="0.7" top="0.75" bottom="0.75" header="0.3" footer="0.3"/>
  <pageSetup scale="90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"/>
  <sheetViews>
    <sheetView zoomScaleNormal="100" workbookViewId="0">
      <selection activeCell="F10" sqref="F10"/>
    </sheetView>
  </sheetViews>
  <sheetFormatPr defaultRowHeight="15" x14ac:dyDescent="0.25"/>
  <cols>
    <col min="1" max="1" width="30.85546875" style="17" bestFit="1" customWidth="1"/>
    <col min="2" max="2" width="30.85546875" style="94" customWidth="1"/>
    <col min="3" max="3" width="15.7109375" style="17" bestFit="1" customWidth="1"/>
    <col min="4" max="4" width="20.140625" style="17" customWidth="1"/>
    <col min="5" max="5" width="9.140625" style="17"/>
    <col min="6" max="6" width="10.85546875" style="17" bestFit="1" customWidth="1"/>
    <col min="7" max="16384" width="9.140625" style="17"/>
  </cols>
  <sheetData>
    <row r="2" spans="1:11" x14ac:dyDescent="0.25">
      <c r="A2" s="130" t="s">
        <v>43</v>
      </c>
      <c r="B2" s="130"/>
      <c r="C2" s="130"/>
      <c r="D2" s="130"/>
      <c r="E2" s="27" t="s">
        <v>91</v>
      </c>
      <c r="F2" s="18"/>
      <c r="G2" s="18"/>
      <c r="H2" s="129"/>
      <c r="I2" s="129"/>
      <c r="J2" s="129"/>
      <c r="K2" s="129"/>
    </row>
    <row r="3" spans="1:11" x14ac:dyDescent="0.25">
      <c r="A3" s="130" t="s">
        <v>86</v>
      </c>
      <c r="B3" s="130"/>
      <c r="C3" s="130"/>
      <c r="D3" s="130"/>
    </row>
    <row r="4" spans="1:11" s="94" customFormat="1" x14ac:dyDescent="0.25">
      <c r="A4" s="130" t="s">
        <v>85</v>
      </c>
      <c r="B4" s="130"/>
      <c r="C4" s="130"/>
      <c r="D4" s="130"/>
    </row>
    <row r="5" spans="1:11" x14ac:dyDescent="0.25">
      <c r="A5" s="130" t="s">
        <v>105</v>
      </c>
      <c r="B5" s="130"/>
      <c r="C5" s="130"/>
      <c r="D5" s="130"/>
    </row>
    <row r="7" spans="1:11" ht="15.75" thickBot="1" x14ac:dyDescent="0.3">
      <c r="A7" s="113" t="s">
        <v>66</v>
      </c>
      <c r="B7" s="104" t="s">
        <v>15</v>
      </c>
      <c r="C7" s="113" t="s">
        <v>107</v>
      </c>
    </row>
    <row r="8" spans="1:11" x14ac:dyDescent="0.25">
      <c r="C8" s="12"/>
    </row>
    <row r="9" spans="1:11" s="22" customFormat="1" x14ac:dyDescent="0.25">
      <c r="A9" s="55" t="s">
        <v>55</v>
      </c>
      <c r="B9" s="55" t="s">
        <v>69</v>
      </c>
      <c r="C9" s="96">
        <v>10137270</v>
      </c>
      <c r="F9" s="96"/>
      <c r="G9" s="94"/>
    </row>
    <row r="10" spans="1:11" x14ac:dyDescent="0.25">
      <c r="A10" s="6" t="s">
        <v>92</v>
      </c>
      <c r="B10" s="55" t="s">
        <v>58</v>
      </c>
      <c r="C10" s="47">
        <v>-9248145</v>
      </c>
      <c r="F10" s="47"/>
      <c r="G10" s="94"/>
    </row>
    <row r="11" spans="1:11" ht="15.75" thickBot="1" x14ac:dyDescent="0.3">
      <c r="A11" s="20" t="s">
        <v>104</v>
      </c>
      <c r="B11" s="90" t="s">
        <v>42</v>
      </c>
      <c r="C11" s="103">
        <f>C9+C10</f>
        <v>889125</v>
      </c>
      <c r="D11" s="55" t="s">
        <v>44</v>
      </c>
      <c r="F11" s="94"/>
      <c r="G11" s="55"/>
    </row>
    <row r="12" spans="1:11" ht="15.75" thickTop="1" x14ac:dyDescent="0.25">
      <c r="C12" s="13"/>
      <c r="F12" s="94"/>
    </row>
    <row r="14" spans="1:11" x14ac:dyDescent="0.25">
      <c r="A14" s="14"/>
      <c r="B14" s="97"/>
    </row>
  </sheetData>
  <mergeCells count="5">
    <mergeCell ref="H2:K2"/>
    <mergeCell ref="A2:D2"/>
    <mergeCell ref="A3:D3"/>
    <mergeCell ref="A5:D5"/>
    <mergeCell ref="A4:D4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Asset Retirement Cost</vt:lpstr>
      <vt:lpstr>Transmission Comm Equipment</vt:lpstr>
      <vt:lpstr>PHFU </vt:lpstr>
      <vt:lpstr> Actual PBOP Expense</vt:lpstr>
      <vt:lpstr>Comm Equipment Dep </vt:lpstr>
      <vt:lpstr>Amort Invest tax Cr </vt:lpstr>
      <vt:lpstr>'Amort Invest tax Cr '!Print_Area</vt:lpstr>
      <vt:lpstr>'Comm Equipment Dep '!Print_Area</vt:lpstr>
      <vt:lpstr>'Transmission Comm Equipment'!Print_Area</vt:lpstr>
      <vt:lpstr>'Comm Equipment Dep '!Print_Titles</vt:lpstr>
    </vt:vector>
  </TitlesOfParts>
  <Company>PSEG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PSEG</dc:creator>
  <cp:lastModifiedBy>PSEG</cp:lastModifiedBy>
  <cp:lastPrinted>2016-04-27T18:11:31Z</cp:lastPrinted>
  <dcterms:created xsi:type="dcterms:W3CDTF">2015-04-17T13:17:15Z</dcterms:created>
  <dcterms:modified xsi:type="dcterms:W3CDTF">2016-06-10T17:44:49Z</dcterms:modified>
</cp:coreProperties>
</file>