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kennes\My Documents\PAI\"/>
    </mc:Choice>
  </mc:AlternateContent>
  <bookViews>
    <workbookView xWindow="0" yWindow="0" windowWidth="21945" windowHeight="8310"/>
  </bookViews>
  <sheets>
    <sheet name="Monthly Non-Performance Charges" sheetId="1" r:id="rId1"/>
    <sheet name="Bonus Rates" sheetId="2" r:id="rId2"/>
  </sheets>
  <definedNames>
    <definedName name="_xlnm._FilterDatabase" localSheetId="1" hidden="1">'Bonus Rates'!$A$2:$N$2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 l="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3" i="2"/>
  <c r="P3" i="2"/>
  <c r="L3" i="2"/>
  <c r="O3" i="2"/>
  <c r="B21" i="1"/>
  <c r="Q3" i="2" l="1"/>
  <c r="G15" i="2" s="1"/>
  <c r="G27" i="2"/>
  <c r="G39" i="2"/>
  <c r="G51" i="2"/>
  <c r="G63" i="2"/>
  <c r="G75" i="2"/>
  <c r="G87" i="2"/>
  <c r="G99" i="2"/>
  <c r="G111" i="2"/>
  <c r="G123" i="2"/>
  <c r="G135" i="2"/>
  <c r="G147" i="2"/>
  <c r="G159" i="2"/>
  <c r="G171" i="2"/>
  <c r="G183" i="2"/>
  <c r="G195" i="2"/>
  <c r="G207" i="2"/>
  <c r="G219" i="2"/>
  <c r="G231" i="2"/>
  <c r="G243" i="2"/>
  <c r="G255" i="2"/>
  <c r="G267" i="2"/>
  <c r="G279" i="2"/>
  <c r="G4" i="2"/>
  <c r="G16" i="2"/>
  <c r="G28" i="2"/>
  <c r="G40" i="2"/>
  <c r="G52" i="2"/>
  <c r="G64" i="2"/>
  <c r="G76" i="2"/>
  <c r="G88" i="2"/>
  <c r="G100" i="2"/>
  <c r="G112" i="2"/>
  <c r="G124" i="2"/>
  <c r="G136" i="2"/>
  <c r="G148" i="2"/>
  <c r="G160" i="2"/>
  <c r="G172" i="2"/>
  <c r="G7" i="2"/>
  <c r="G19" i="2"/>
  <c r="G31" i="2"/>
  <c r="G43" i="2"/>
  <c r="G55" i="2"/>
  <c r="G67" i="2"/>
  <c r="G79" i="2"/>
  <c r="G91" i="2"/>
  <c r="G103" i="2"/>
  <c r="G115" i="2"/>
  <c r="G127" i="2"/>
  <c r="G139" i="2"/>
  <c r="G151" i="2"/>
  <c r="G163" i="2"/>
  <c r="G175" i="2"/>
  <c r="G187" i="2"/>
  <c r="G199" i="2"/>
  <c r="G211" i="2"/>
  <c r="G223" i="2"/>
  <c r="G235" i="2"/>
  <c r="G247" i="2"/>
  <c r="G259" i="2"/>
  <c r="G271" i="2"/>
  <c r="G8" i="2"/>
  <c r="G20" i="2"/>
  <c r="G32" i="2"/>
  <c r="G44" i="2"/>
  <c r="G56" i="2"/>
  <c r="G80" i="2"/>
  <c r="G92" i="2"/>
  <c r="G104" i="2"/>
  <c r="G116" i="2"/>
  <c r="G128" i="2"/>
  <c r="G140" i="2"/>
  <c r="G152" i="2"/>
  <c r="G164" i="2"/>
  <c r="G176" i="2"/>
  <c r="G200" i="2"/>
  <c r="G212" i="2"/>
  <c r="G68" i="2"/>
  <c r="G13" i="2"/>
  <c r="G33" i="2"/>
  <c r="G49" i="2"/>
  <c r="G69" i="2"/>
  <c r="G85" i="2"/>
  <c r="G105" i="2"/>
  <c r="G121" i="2"/>
  <c r="G141" i="2"/>
  <c r="G157" i="2"/>
  <c r="G177" i="2"/>
  <c r="G191" i="2"/>
  <c r="G206" i="2"/>
  <c r="G222" i="2"/>
  <c r="G237" i="2"/>
  <c r="G251" i="2"/>
  <c r="G265" i="2"/>
  <c r="G3" i="2"/>
  <c r="G14" i="2"/>
  <c r="G34" i="2"/>
  <c r="G50" i="2"/>
  <c r="G70" i="2"/>
  <c r="G86" i="2"/>
  <c r="G106" i="2"/>
  <c r="G122" i="2"/>
  <c r="G142" i="2"/>
  <c r="G158" i="2"/>
  <c r="G178" i="2"/>
  <c r="G192" i="2"/>
  <c r="G208" i="2"/>
  <c r="G224" i="2"/>
  <c r="G238" i="2"/>
  <c r="G252" i="2"/>
  <c r="G266" i="2"/>
  <c r="G17" i="2"/>
  <c r="G35" i="2"/>
  <c r="G53" i="2"/>
  <c r="G71" i="2"/>
  <c r="G89" i="2"/>
  <c r="G107" i="2"/>
  <c r="G125" i="2"/>
  <c r="G143" i="2"/>
  <c r="G161" i="2"/>
  <c r="G179" i="2"/>
  <c r="G193" i="2"/>
  <c r="G209" i="2"/>
  <c r="G225" i="2"/>
  <c r="G239" i="2"/>
  <c r="G253" i="2"/>
  <c r="G268" i="2"/>
  <c r="G18" i="2"/>
  <c r="G36" i="2"/>
  <c r="G54" i="2"/>
  <c r="G72" i="2"/>
  <c r="G90" i="2"/>
  <c r="G108" i="2"/>
  <c r="G126" i="2"/>
  <c r="G144" i="2"/>
  <c r="G162" i="2"/>
  <c r="G180" i="2"/>
  <c r="G194" i="2"/>
  <c r="G210" i="2"/>
  <c r="G226" i="2"/>
  <c r="G240" i="2"/>
  <c r="G254" i="2"/>
  <c r="G269" i="2"/>
  <c r="G166" i="2"/>
  <c r="G242" i="2"/>
  <c r="G229" i="2"/>
  <c r="G258" i="2"/>
  <c r="G260" i="2"/>
  <c r="G9" i="2"/>
  <c r="G61" i="2"/>
  <c r="G133" i="2"/>
  <c r="G202" i="2"/>
  <c r="G10" i="2"/>
  <c r="G62" i="2"/>
  <c r="G154" i="2"/>
  <c r="G233" i="2"/>
  <c r="G29" i="2"/>
  <c r="G119" i="2"/>
  <c r="G189" i="2"/>
  <c r="G263" i="2"/>
  <c r="G84" i="2"/>
  <c r="G190" i="2"/>
  <c r="G21" i="2"/>
  <c r="G37" i="2"/>
  <c r="G57" i="2"/>
  <c r="G73" i="2"/>
  <c r="G93" i="2"/>
  <c r="G109" i="2"/>
  <c r="G129" i="2"/>
  <c r="G145" i="2"/>
  <c r="G165" i="2"/>
  <c r="G181" i="2"/>
  <c r="G196" i="2"/>
  <c r="G213" i="2"/>
  <c r="G227" i="2"/>
  <c r="G241" i="2"/>
  <c r="G256" i="2"/>
  <c r="G270" i="2"/>
  <c r="G22" i="2"/>
  <c r="G38" i="2"/>
  <c r="G58" i="2"/>
  <c r="G74" i="2"/>
  <c r="G94" i="2"/>
  <c r="G110" i="2"/>
  <c r="G130" i="2"/>
  <c r="G146" i="2"/>
  <c r="G182" i="2"/>
  <c r="G214" i="2"/>
  <c r="G228" i="2"/>
  <c r="G257" i="2"/>
  <c r="G272" i="2"/>
  <c r="G59" i="2"/>
  <c r="G95" i="2"/>
  <c r="G131" i="2"/>
  <c r="G149" i="2"/>
  <c r="G184" i="2"/>
  <c r="G244" i="2"/>
  <c r="G245" i="2"/>
  <c r="G45" i="2"/>
  <c r="G117" i="2"/>
  <c r="G186" i="2"/>
  <c r="G261" i="2"/>
  <c r="G26" i="2"/>
  <c r="G98" i="2"/>
  <c r="G188" i="2"/>
  <c r="G248" i="2"/>
  <c r="G11" i="2"/>
  <c r="G83" i="2"/>
  <c r="G173" i="2"/>
  <c r="G234" i="2"/>
  <c r="G277" i="2"/>
  <c r="G30" i="2"/>
  <c r="G102" i="2"/>
  <c r="G156" i="2"/>
  <c r="G205" i="2"/>
  <c r="G264" i="2"/>
  <c r="G197" i="2"/>
  <c r="G198" i="2"/>
  <c r="G273" i="2"/>
  <c r="G274" i="2"/>
  <c r="G81" i="2"/>
  <c r="G153" i="2"/>
  <c r="G217" i="2"/>
  <c r="G275" i="2"/>
  <c r="G46" i="2"/>
  <c r="G134" i="2"/>
  <c r="G218" i="2"/>
  <c r="G65" i="2"/>
  <c r="G137" i="2"/>
  <c r="G220" i="2"/>
  <c r="G48" i="2"/>
  <c r="G138" i="2"/>
  <c r="G221" i="2"/>
  <c r="G278" i="2"/>
  <c r="G5" i="2"/>
  <c r="G23" i="2"/>
  <c r="G41" i="2"/>
  <c r="G77" i="2"/>
  <c r="G113" i="2"/>
  <c r="G167" i="2"/>
  <c r="G215" i="2"/>
  <c r="G232" i="2"/>
  <c r="G118" i="2"/>
  <c r="G203" i="2"/>
  <c r="G276" i="2"/>
  <c r="G101" i="2"/>
  <c r="G204" i="2"/>
  <c r="G66" i="2"/>
  <c r="G174" i="2"/>
  <c r="G250" i="2"/>
  <c r="G6" i="2"/>
  <c r="G24" i="2"/>
  <c r="G42" i="2"/>
  <c r="G60" i="2"/>
  <c r="G78" i="2"/>
  <c r="G96" i="2"/>
  <c r="G114" i="2"/>
  <c r="G132" i="2"/>
  <c r="G150" i="2"/>
  <c r="G168" i="2"/>
  <c r="G185" i="2"/>
  <c r="G201" i="2"/>
  <c r="G216" i="2"/>
  <c r="G230" i="2"/>
  <c r="G25" i="2"/>
  <c r="G97" i="2"/>
  <c r="G169" i="2"/>
  <c r="G246" i="2"/>
  <c r="G82" i="2"/>
  <c r="G170" i="2"/>
  <c r="G262" i="2"/>
  <c r="G47" i="2"/>
  <c r="G155" i="2"/>
  <c r="G249" i="2"/>
  <c r="G12" i="2"/>
  <c r="G120" i="2"/>
  <c r="G236" i="2"/>
  <c r="J3" i="2"/>
  <c r="M3" i="2" s="1"/>
  <c r="F129" i="2" s="1"/>
  <c r="H129" i="2" s="1"/>
  <c r="F123" i="2" l="1"/>
  <c r="H123" i="2" s="1"/>
  <c r="F184" i="2"/>
  <c r="H184" i="2" s="1"/>
  <c r="F216" i="2"/>
  <c r="H216" i="2" s="1"/>
  <c r="F74" i="2"/>
  <c r="H74" i="2" s="1"/>
  <c r="F220" i="2"/>
  <c r="H220" i="2" s="1"/>
  <c r="F236" i="2"/>
  <c r="H236" i="2" s="1"/>
  <c r="F230" i="2"/>
  <c r="H230" i="2" s="1"/>
  <c r="F60" i="2"/>
  <c r="H60" i="2" s="1"/>
  <c r="F233" i="2"/>
  <c r="H233" i="2" s="1"/>
  <c r="F221" i="2"/>
  <c r="H221" i="2" s="1"/>
  <c r="F235" i="2"/>
  <c r="H235" i="2" s="1"/>
  <c r="F252" i="2"/>
  <c r="H252" i="2" s="1"/>
  <c r="F209" i="2"/>
  <c r="H209" i="2" s="1"/>
  <c r="F8" i="2"/>
  <c r="H8" i="2" s="1"/>
  <c r="F61" i="2"/>
  <c r="H61" i="2" s="1"/>
  <c r="F23" i="2"/>
  <c r="H23" i="2" s="1"/>
  <c r="F180" i="2"/>
  <c r="H180" i="2" s="1"/>
  <c r="F229" i="2"/>
  <c r="H229" i="2" s="1"/>
  <c r="F242" i="2"/>
  <c r="H242" i="2" s="1"/>
  <c r="F44" i="2"/>
  <c r="H44" i="2" s="1"/>
  <c r="F73" i="2"/>
  <c r="H73" i="2" s="1"/>
  <c r="F49" i="2"/>
  <c r="H49" i="2" s="1"/>
  <c r="F135" i="2"/>
  <c r="H135" i="2" s="1"/>
  <c r="F279" i="2"/>
  <c r="H279" i="2" s="1"/>
  <c r="F136" i="2"/>
  <c r="H136" i="2" s="1"/>
  <c r="F101" i="2"/>
  <c r="H101" i="2" s="1"/>
  <c r="F245" i="2"/>
  <c r="H245" i="2" s="1"/>
  <c r="F114" i="2"/>
  <c r="H114" i="2" s="1"/>
  <c r="F70" i="2"/>
  <c r="H70" i="2" s="1"/>
  <c r="F214" i="2"/>
  <c r="H214" i="2" s="1"/>
  <c r="F81" i="2"/>
  <c r="H81" i="2" s="1"/>
  <c r="F95" i="2"/>
  <c r="H95" i="2" s="1"/>
  <c r="F69" i="2"/>
  <c r="H69" i="2" s="1"/>
  <c r="F98" i="2"/>
  <c r="H98" i="2" s="1"/>
  <c r="F155" i="2"/>
  <c r="H155" i="2" s="1"/>
  <c r="F237" i="2"/>
  <c r="H237" i="2" s="1"/>
  <c r="F204" i="2"/>
  <c r="H204" i="2" s="1"/>
  <c r="F3" i="2"/>
  <c r="H3" i="2" s="1"/>
  <c r="F265" i="2"/>
  <c r="H265" i="2" s="1"/>
  <c r="F260" i="2"/>
  <c r="H260" i="2" s="1"/>
  <c r="F79" i="2"/>
  <c r="H79" i="2" s="1"/>
  <c r="F116" i="2"/>
  <c r="H116" i="2" s="1"/>
  <c r="F165" i="2"/>
  <c r="H165" i="2" s="1"/>
  <c r="F273" i="2"/>
  <c r="H273" i="2" s="1"/>
  <c r="F31" i="2"/>
  <c r="H31" i="2" s="1"/>
  <c r="F147" i="2"/>
  <c r="H147" i="2" s="1"/>
  <c r="F4" i="2"/>
  <c r="H4" i="2" s="1"/>
  <c r="F148" i="2"/>
  <c r="H148" i="2" s="1"/>
  <c r="F113" i="2"/>
  <c r="H113" i="2" s="1"/>
  <c r="F257" i="2"/>
  <c r="H257" i="2" s="1"/>
  <c r="F126" i="2"/>
  <c r="H126" i="2" s="1"/>
  <c r="F82" i="2"/>
  <c r="H82" i="2" s="1"/>
  <c r="F226" i="2"/>
  <c r="H226" i="2" s="1"/>
  <c r="F199" i="2"/>
  <c r="H199" i="2" s="1"/>
  <c r="F33" i="2"/>
  <c r="H33" i="2" s="1"/>
  <c r="F253" i="2"/>
  <c r="H253" i="2" s="1"/>
  <c r="F246" i="2"/>
  <c r="H246" i="2" s="1"/>
  <c r="F240" i="2"/>
  <c r="H240" i="2" s="1"/>
  <c r="F222" i="2"/>
  <c r="H222" i="2" s="1"/>
  <c r="F188" i="2"/>
  <c r="H188" i="2" s="1"/>
  <c r="F182" i="2"/>
  <c r="H182" i="2" s="1"/>
  <c r="F201" i="2"/>
  <c r="H201" i="2" s="1"/>
  <c r="F117" i="2"/>
  <c r="H117" i="2" s="1"/>
  <c r="F276" i="2"/>
  <c r="H276" i="2" s="1"/>
  <c r="F193" i="2"/>
  <c r="H193" i="2" s="1"/>
  <c r="F21" i="2"/>
  <c r="H21" i="2" s="1"/>
  <c r="F210" i="2"/>
  <c r="H210" i="2" s="1"/>
  <c r="F15" i="2"/>
  <c r="H15" i="2" s="1"/>
  <c r="F159" i="2"/>
  <c r="H159" i="2" s="1"/>
  <c r="F16" i="2"/>
  <c r="H16" i="2" s="1"/>
  <c r="F160" i="2"/>
  <c r="H160" i="2" s="1"/>
  <c r="F125" i="2"/>
  <c r="H125" i="2" s="1"/>
  <c r="F269" i="2"/>
  <c r="H269" i="2" s="1"/>
  <c r="F138" i="2"/>
  <c r="H138" i="2" s="1"/>
  <c r="F94" i="2"/>
  <c r="H94" i="2" s="1"/>
  <c r="F238" i="2"/>
  <c r="H238" i="2" s="1"/>
  <c r="F80" i="2"/>
  <c r="H80" i="2" s="1"/>
  <c r="F258" i="2"/>
  <c r="H258" i="2" s="1"/>
  <c r="F189" i="2"/>
  <c r="H189" i="2" s="1"/>
  <c r="F119" i="2"/>
  <c r="H119" i="2" s="1"/>
  <c r="F271" i="2"/>
  <c r="H271" i="2" s="1"/>
  <c r="F205" i="2"/>
  <c r="H205" i="2" s="1"/>
  <c r="F168" i="2"/>
  <c r="H168" i="2" s="1"/>
  <c r="F38" i="2"/>
  <c r="H38" i="2" s="1"/>
  <c r="F144" i="2"/>
  <c r="H144" i="2" s="1"/>
  <c r="F13" i="2"/>
  <c r="H13" i="2" s="1"/>
  <c r="F177" i="2"/>
  <c r="H177" i="2" s="1"/>
  <c r="F133" i="2"/>
  <c r="H133" i="2" s="1"/>
  <c r="F264" i="2"/>
  <c r="H264" i="2" s="1"/>
  <c r="F256" i="2"/>
  <c r="H256" i="2" s="1"/>
  <c r="F27" i="2"/>
  <c r="H27" i="2" s="1"/>
  <c r="F171" i="2"/>
  <c r="H171" i="2" s="1"/>
  <c r="F28" i="2"/>
  <c r="H28" i="2" s="1"/>
  <c r="F172" i="2"/>
  <c r="H172" i="2" s="1"/>
  <c r="F137" i="2"/>
  <c r="H137" i="2" s="1"/>
  <c r="F6" i="2"/>
  <c r="H6" i="2" s="1"/>
  <c r="F150" i="2"/>
  <c r="H150" i="2" s="1"/>
  <c r="F106" i="2"/>
  <c r="H106" i="2" s="1"/>
  <c r="F250" i="2"/>
  <c r="H250" i="2" s="1"/>
  <c r="F181" i="2"/>
  <c r="H181" i="2" s="1"/>
  <c r="F43" i="2"/>
  <c r="H43" i="2" s="1"/>
  <c r="F187" i="2"/>
  <c r="H187" i="2" s="1"/>
  <c r="F234" i="2"/>
  <c r="H234" i="2" s="1"/>
  <c r="F115" i="2"/>
  <c r="H115" i="2" s="1"/>
  <c r="F121" i="2"/>
  <c r="H121" i="2" s="1"/>
  <c r="F208" i="2"/>
  <c r="H208" i="2" s="1"/>
  <c r="F39" i="2"/>
  <c r="H39" i="2" s="1"/>
  <c r="F183" i="2"/>
  <c r="H183" i="2" s="1"/>
  <c r="F40" i="2"/>
  <c r="H40" i="2" s="1"/>
  <c r="F5" i="2"/>
  <c r="H5" i="2" s="1"/>
  <c r="F149" i="2"/>
  <c r="H149" i="2" s="1"/>
  <c r="F18" i="2"/>
  <c r="H18" i="2" s="1"/>
  <c r="F162" i="2"/>
  <c r="H162" i="2" s="1"/>
  <c r="F118" i="2"/>
  <c r="H118" i="2" s="1"/>
  <c r="F262" i="2"/>
  <c r="H262" i="2" s="1"/>
  <c r="F158" i="2"/>
  <c r="H158" i="2" s="1"/>
  <c r="F176" i="2"/>
  <c r="H176" i="2" s="1"/>
  <c r="F68" i="2"/>
  <c r="H68" i="2" s="1"/>
  <c r="F157" i="2"/>
  <c r="H157" i="2" s="1"/>
  <c r="F206" i="2"/>
  <c r="H206" i="2" s="1"/>
  <c r="F151" i="2"/>
  <c r="H151" i="2" s="1"/>
  <c r="F128" i="2"/>
  <c r="H128" i="2" s="1"/>
  <c r="F19" i="2"/>
  <c r="H19" i="2" s="1"/>
  <c r="F248" i="2"/>
  <c r="H248" i="2" s="1"/>
  <c r="F84" i="2"/>
  <c r="H84" i="2" s="1"/>
  <c r="F164" i="2"/>
  <c r="H164" i="2" s="1"/>
  <c r="F93" i="2"/>
  <c r="H93" i="2" s="1"/>
  <c r="F215" i="2"/>
  <c r="H215" i="2" s="1"/>
  <c r="F192" i="2"/>
  <c r="H192" i="2" s="1"/>
  <c r="F51" i="2"/>
  <c r="H51" i="2" s="1"/>
  <c r="F195" i="2"/>
  <c r="H195" i="2" s="1"/>
  <c r="F52" i="2"/>
  <c r="H52" i="2" s="1"/>
  <c r="F17" i="2"/>
  <c r="H17" i="2" s="1"/>
  <c r="F161" i="2"/>
  <c r="H161" i="2" s="1"/>
  <c r="F30" i="2"/>
  <c r="H30" i="2" s="1"/>
  <c r="F174" i="2"/>
  <c r="H174" i="2" s="1"/>
  <c r="F130" i="2"/>
  <c r="H130" i="2" s="1"/>
  <c r="F274" i="2"/>
  <c r="H274" i="2" s="1"/>
  <c r="F57" i="2"/>
  <c r="H57" i="2" s="1"/>
  <c r="F272" i="2"/>
  <c r="H272" i="2" s="1"/>
  <c r="F25" i="2"/>
  <c r="H25" i="2" s="1"/>
  <c r="F96" i="2"/>
  <c r="H96" i="2" s="1"/>
  <c r="F170" i="2"/>
  <c r="H170" i="2" s="1"/>
  <c r="F108" i="2"/>
  <c r="H108" i="2" s="1"/>
  <c r="F107" i="2"/>
  <c r="H107" i="2" s="1"/>
  <c r="F219" i="2"/>
  <c r="H219" i="2" s="1"/>
  <c r="F185" i="2"/>
  <c r="H185" i="2" s="1"/>
  <c r="F10" i="2"/>
  <c r="H10" i="2" s="1"/>
  <c r="F218" i="2"/>
  <c r="H218" i="2" s="1"/>
  <c r="F254" i="2"/>
  <c r="H254" i="2" s="1"/>
  <c r="F211" i="2"/>
  <c r="H211" i="2" s="1"/>
  <c r="F91" i="2"/>
  <c r="H91" i="2" s="1"/>
  <c r="F67" i="2"/>
  <c r="H67" i="2" s="1"/>
  <c r="F14" i="2"/>
  <c r="H14" i="2" s="1"/>
  <c r="F232" i="2"/>
  <c r="H232" i="2" s="1"/>
  <c r="F32" i="2"/>
  <c r="H32" i="2" s="1"/>
  <c r="F244" i="2"/>
  <c r="H244" i="2" s="1"/>
  <c r="F87" i="2"/>
  <c r="H87" i="2" s="1"/>
  <c r="F231" i="2"/>
  <c r="H231" i="2" s="1"/>
  <c r="F53" i="2"/>
  <c r="H53" i="2" s="1"/>
  <c r="F197" i="2"/>
  <c r="H197" i="2" s="1"/>
  <c r="F66" i="2"/>
  <c r="H66" i="2" s="1"/>
  <c r="F166" i="2"/>
  <c r="H166" i="2" s="1"/>
  <c r="F105" i="2"/>
  <c r="H105" i="2" s="1"/>
  <c r="F223" i="2"/>
  <c r="H223" i="2" s="1"/>
  <c r="F122" i="2"/>
  <c r="H122" i="2" s="1"/>
  <c r="F134" i="2"/>
  <c r="H134" i="2" s="1"/>
  <c r="F268" i="2"/>
  <c r="H268" i="2" s="1"/>
  <c r="F198" i="2"/>
  <c r="H198" i="2" s="1"/>
  <c r="F143" i="2"/>
  <c r="H143" i="2" s="1"/>
  <c r="F249" i="2"/>
  <c r="H249" i="2" s="1"/>
  <c r="F263" i="2"/>
  <c r="H263" i="2" s="1"/>
  <c r="F72" i="2"/>
  <c r="H72" i="2" s="1"/>
  <c r="F37" i="2"/>
  <c r="H37" i="2" s="1"/>
  <c r="F175" i="2"/>
  <c r="H175" i="2" s="1"/>
  <c r="F63" i="2"/>
  <c r="H63" i="2" s="1"/>
  <c r="F207" i="2"/>
  <c r="H207" i="2" s="1"/>
  <c r="F64" i="2"/>
  <c r="H64" i="2" s="1"/>
  <c r="F29" i="2"/>
  <c r="H29" i="2" s="1"/>
  <c r="F173" i="2"/>
  <c r="H173" i="2" s="1"/>
  <c r="F42" i="2"/>
  <c r="H42" i="2" s="1"/>
  <c r="F186" i="2"/>
  <c r="H186" i="2" s="1"/>
  <c r="F142" i="2"/>
  <c r="H142" i="2" s="1"/>
  <c r="F11" i="2"/>
  <c r="H11" i="2" s="1"/>
  <c r="F196" i="2"/>
  <c r="H196" i="2" s="1"/>
  <c r="F224" i="2"/>
  <c r="H224" i="2" s="1"/>
  <c r="F167" i="2"/>
  <c r="H167" i="2" s="1"/>
  <c r="F275" i="2"/>
  <c r="H275" i="2" s="1"/>
  <c r="F131" i="2"/>
  <c r="H131" i="2" s="1"/>
  <c r="F86" i="2"/>
  <c r="H86" i="2" s="1"/>
  <c r="F85" i="2"/>
  <c r="H85" i="2" s="1"/>
  <c r="F36" i="2"/>
  <c r="H36" i="2" s="1"/>
  <c r="F20" i="2"/>
  <c r="H20" i="2" s="1"/>
  <c r="F104" i="2"/>
  <c r="H104" i="2" s="1"/>
  <c r="F120" i="2"/>
  <c r="H120" i="2" s="1"/>
  <c r="F50" i="2"/>
  <c r="H50" i="2" s="1"/>
  <c r="F140" i="2"/>
  <c r="H140" i="2" s="1"/>
  <c r="F153" i="2"/>
  <c r="H153" i="2" s="1"/>
  <c r="F75" i="2"/>
  <c r="H75" i="2" s="1"/>
  <c r="F76" i="2"/>
  <c r="H76" i="2" s="1"/>
  <c r="F41" i="2"/>
  <c r="H41" i="2" s="1"/>
  <c r="F54" i="2"/>
  <c r="H54" i="2" s="1"/>
  <c r="F154" i="2"/>
  <c r="H154" i="2" s="1"/>
  <c r="F139" i="2"/>
  <c r="H139" i="2" s="1"/>
  <c r="F62" i="2"/>
  <c r="H62" i="2" s="1"/>
  <c r="F47" i="2"/>
  <c r="H47" i="2" s="1"/>
  <c r="F247" i="2"/>
  <c r="H247" i="2" s="1"/>
  <c r="F213" i="2"/>
  <c r="H213" i="2" s="1"/>
  <c r="F132" i="2"/>
  <c r="H132" i="2" s="1"/>
  <c r="F88" i="2"/>
  <c r="H88" i="2" s="1"/>
  <c r="F22" i="2"/>
  <c r="H22" i="2" s="1"/>
  <c r="F35" i="2"/>
  <c r="H35" i="2" s="1"/>
  <c r="F48" i="2"/>
  <c r="H48" i="2" s="1"/>
  <c r="F202" i="2"/>
  <c r="H202" i="2" s="1"/>
  <c r="F71" i="2"/>
  <c r="H71" i="2" s="1"/>
  <c r="F270" i="2"/>
  <c r="H270" i="2" s="1"/>
  <c r="F190" i="2"/>
  <c r="H190" i="2" s="1"/>
  <c r="F92" i="2"/>
  <c r="H92" i="2" s="1"/>
  <c r="F7" i="2"/>
  <c r="H7" i="2" s="1"/>
  <c r="F178" i="2"/>
  <c r="H178" i="2" s="1"/>
  <c r="F103" i="2"/>
  <c r="H103" i="2" s="1"/>
  <c r="F26" i="2"/>
  <c r="H26" i="2" s="1"/>
  <c r="F58" i="2"/>
  <c r="H58" i="2" s="1"/>
  <c r="F277" i="2"/>
  <c r="H277" i="2" s="1"/>
  <c r="F90" i="2"/>
  <c r="H90" i="2" s="1"/>
  <c r="F83" i="2"/>
  <c r="H83" i="2" s="1"/>
  <c r="F111" i="2"/>
  <c r="H111" i="2" s="1"/>
  <c r="F212" i="2"/>
  <c r="H212" i="2" s="1"/>
  <c r="F200" i="2"/>
  <c r="H200" i="2" s="1"/>
  <c r="F217" i="2"/>
  <c r="H217" i="2" s="1"/>
  <c r="F99" i="2"/>
  <c r="H99" i="2" s="1"/>
  <c r="F97" i="2"/>
  <c r="H97" i="2" s="1"/>
  <c r="F169" i="2"/>
  <c r="H169" i="2" s="1"/>
  <c r="F89" i="2"/>
  <c r="H89" i="2" s="1"/>
  <c r="F141" i="2"/>
  <c r="H141" i="2" s="1"/>
  <c r="F109" i="2"/>
  <c r="H109" i="2" s="1"/>
  <c r="F77" i="2"/>
  <c r="H77" i="2" s="1"/>
  <c r="F278" i="2"/>
  <c r="H278" i="2" s="1"/>
  <c r="F152" i="2"/>
  <c r="H152" i="2" s="1"/>
  <c r="F65" i="2"/>
  <c r="H65" i="2" s="1"/>
  <c r="F110" i="2"/>
  <c r="H110" i="2" s="1"/>
  <c r="F191" i="2"/>
  <c r="H191" i="2" s="1"/>
  <c r="F124" i="2"/>
  <c r="H124" i="2" s="1"/>
  <c r="F194" i="2"/>
  <c r="H194" i="2" s="1"/>
  <c r="F239" i="2"/>
  <c r="H239" i="2" s="1"/>
  <c r="F225" i="2"/>
  <c r="H225" i="2" s="1"/>
  <c r="F46" i="2"/>
  <c r="H46" i="2" s="1"/>
  <c r="F112" i="2"/>
  <c r="H112" i="2" s="1"/>
  <c r="F56" i="2"/>
  <c r="H56" i="2" s="1"/>
  <c r="F59" i="2"/>
  <c r="H59" i="2" s="1"/>
  <c r="F241" i="2"/>
  <c r="H241" i="2" s="1"/>
  <c r="F156" i="2"/>
  <c r="H156" i="2" s="1"/>
  <c r="F34" i="2"/>
  <c r="H34" i="2" s="1"/>
  <c r="F100" i="2"/>
  <c r="H100" i="2" s="1"/>
  <c r="F179" i="2"/>
  <c r="H179" i="2" s="1"/>
  <c r="F163" i="2"/>
  <c r="H163" i="2" s="1"/>
  <c r="F24" i="2"/>
  <c r="H24" i="2" s="1"/>
  <c r="F12" i="2"/>
  <c r="H12" i="2" s="1"/>
  <c r="F227" i="2"/>
  <c r="H227" i="2" s="1"/>
  <c r="F102" i="2"/>
  <c r="H102" i="2" s="1"/>
  <c r="F267" i="2"/>
  <c r="H267" i="2" s="1"/>
  <c r="F145" i="2"/>
  <c r="H145" i="2" s="1"/>
  <c r="F127" i="2"/>
  <c r="H127" i="2" s="1"/>
  <c r="F45" i="2"/>
  <c r="H45" i="2" s="1"/>
  <c r="F55" i="2"/>
  <c r="H55" i="2" s="1"/>
  <c r="F259" i="2"/>
  <c r="H259" i="2" s="1"/>
  <c r="F255" i="2"/>
  <c r="H255" i="2" s="1"/>
  <c r="F251" i="2"/>
  <c r="H251" i="2" s="1"/>
  <c r="F203" i="2"/>
  <c r="H203" i="2" s="1"/>
  <c r="F146" i="2"/>
  <c r="H146" i="2" s="1"/>
  <c r="F228" i="2"/>
  <c r="H228" i="2" s="1"/>
  <c r="F261" i="2"/>
  <c r="H261" i="2" s="1"/>
  <c r="F78" i="2"/>
  <c r="H78" i="2" s="1"/>
  <c r="F243" i="2"/>
  <c r="H243" i="2" s="1"/>
  <c r="F9" i="2"/>
  <c r="H9" i="2" s="1"/>
  <c r="F266" i="2"/>
  <c r="H266" i="2" s="1"/>
  <c r="C16" i="1" l="1"/>
  <c r="D16" i="1" s="1"/>
  <c r="E16" i="1" s="1"/>
  <c r="F16" i="1" s="1"/>
  <c r="G16" i="1" s="1"/>
  <c r="H16" i="1" s="1"/>
  <c r="I16" i="1" s="1"/>
  <c r="J16" i="1" s="1"/>
  <c r="K16" i="1" s="1"/>
  <c r="B17" i="1"/>
  <c r="B19" i="1" s="1"/>
  <c r="B23" i="1" s="1"/>
  <c r="L16" i="1" l="1"/>
  <c r="C15" i="1"/>
  <c r="C13" i="1"/>
  <c r="D13" i="1" l="1"/>
  <c r="E13" i="1" s="1"/>
  <c r="C17" i="1"/>
  <c r="D15" i="1"/>
  <c r="E15" i="1" s="1"/>
  <c r="F15" i="1" s="1"/>
  <c r="G15" i="1" s="1"/>
  <c r="H15" i="1" s="1"/>
  <c r="I15" i="1" s="1"/>
  <c r="J15" i="1" s="1"/>
  <c r="K15" i="1" s="1"/>
  <c r="L13" i="1" l="1"/>
  <c r="D17" i="1"/>
  <c r="C19" i="1"/>
  <c r="L15" i="1"/>
  <c r="B6" i="1" l="1"/>
  <c r="E17" i="1"/>
  <c r="D19" i="1"/>
  <c r="F17" i="1" l="1"/>
  <c r="E19" i="1"/>
  <c r="G17" i="1" l="1"/>
  <c r="F19" i="1"/>
  <c r="G19" i="1" l="1"/>
  <c r="H17" i="1"/>
  <c r="H19" i="1" l="1"/>
  <c r="I17" i="1"/>
  <c r="J17" i="1" l="1"/>
  <c r="I19" i="1"/>
  <c r="K17" i="1" l="1"/>
  <c r="J19" i="1"/>
  <c r="K19" i="1" l="1"/>
  <c r="L17" i="1"/>
  <c r="L19" i="1" s="1"/>
</calcChain>
</file>

<file path=xl/sharedStrings.xml><?xml version="1.0" encoding="utf-8"?>
<sst xmlns="http://schemas.openxmlformats.org/spreadsheetml/2006/main" count="41" uniqueCount="31">
  <si>
    <t>Penalty</t>
  </si>
  <si>
    <t>Election</t>
  </si>
  <si>
    <t>Totals</t>
  </si>
  <si>
    <t>Adjusted 9 month payment</t>
  </si>
  <si>
    <t>Total Monthly Charges (3 month + Adjusted 9 month)</t>
  </si>
  <si>
    <t>Monthly Non-Performance Charge Billing for Winter Storm Elliott Performance Assessment Intervals</t>
  </si>
  <si>
    <t>These values do not include the bonus holdback, which is used to account for expected or actual non-payment of non-performance charges.</t>
  </si>
  <si>
    <t>Performance Assessment Interval Ending (EPT)</t>
  </si>
  <si>
    <t>Performance Assessment Interval Beginning (EPT)</t>
  </si>
  <si>
    <t>Data as of 2/27/2024</t>
  </si>
  <si>
    <t>Settlement Assessment Non-Performance Charges - 31.7% reduction applied to all non-performance charges except for those parties in bankruptcy
(per articles 3.1 and 7 of the Offer of Settlement)</t>
  </si>
  <si>
    <t>Gross Non-Performance Charge</t>
  </si>
  <si>
    <t>Monthly Non-Performance Charge</t>
  </si>
  <si>
    <t>3 month elections</t>
  </si>
  <si>
    <t>9 month elections</t>
  </si>
  <si>
    <r>
      <t xml:space="preserve">Levelized Interest
</t>
    </r>
    <r>
      <rPr>
        <sz val="11"/>
        <rFont val="Calibri"/>
        <family val="2"/>
        <scheme val="minor"/>
      </rPr>
      <t>(calculated using reduced 9 month charges above)</t>
    </r>
  </si>
  <si>
    <t>Additional Lump Sum Reductions to Non-Performance Charges 
(per articles 4.1 and 4.2 of the Offer of Settlement)</t>
  </si>
  <si>
    <t>Total Settlement Reduced Non-Performance Charges</t>
  </si>
  <si>
    <t>Lump Sum Charge Adjustments 
(per articles 4.1 and 4.2)</t>
  </si>
  <si>
    <t>Total Bonus Performance MWh</t>
  </si>
  <si>
    <t>Lump Sum Bonus Adjuster Rate</t>
  </si>
  <si>
    <t>Additional Interest Assessed Per Waiver in FERC Docket EL23-57</t>
  </si>
  <si>
    <r>
      <t xml:space="preserve">Settlement Assessment Bonus Rate 
($/MWh)
</t>
    </r>
    <r>
      <rPr>
        <b/>
        <sz val="9"/>
        <color theme="0"/>
        <rFont val="Calibri"/>
        <family val="2"/>
        <scheme val="minor"/>
      </rPr>
      <t>(per articles 3.1 and 7 of the Offer of Settlement)</t>
    </r>
  </si>
  <si>
    <t>Effective Bonus Rate ($/MWh)</t>
  </si>
  <si>
    <t>Interest Credit Bonus Rate</t>
  </si>
  <si>
    <t>Interest Charged to Non-Performers Electing 9 Month Billing Option</t>
  </si>
  <si>
    <t>Total PJM Bonus Performance MWh</t>
  </si>
  <si>
    <r>
      <t xml:space="preserve">This spreadsheet shows the total non-performance charges billed for each month over the extended 9 month billing horizon for this performance assessment event.  The Total Monthy Charges </t>
    </r>
    <r>
      <rPr>
        <i/>
        <u/>
        <sz val="11"/>
        <color theme="1"/>
        <rFont val="Calibri"/>
        <family val="2"/>
        <scheme val="minor"/>
      </rPr>
      <t>collected</t>
    </r>
    <r>
      <rPr>
        <i/>
        <sz val="11"/>
        <color theme="1"/>
        <rFont val="Calibri"/>
        <family val="2"/>
        <scheme val="minor"/>
      </rPr>
      <t xml:space="preserve"> are distributed to overperforming resources on a monthly basis as bonus performance credits.  Bonus performance credits ultimately depend on total collected Non-Performance Charges so those credits are subject to change based on actual collections.  Collection of these charges cannot be guaranteed on account of factors such as litigation outcomes, bankruptcy discharge or other financial constraints affecting collectability.  As such, the pool of bonus credits is subject to change.
</t>
    </r>
    <r>
      <rPr>
        <i/>
        <sz val="11"/>
        <color rgb="FFFF0000"/>
        <rFont val="Calibri"/>
        <family val="2"/>
        <scheme val="minor"/>
      </rPr>
      <t>The charges displayed in this spreadsheet have been reduced per the Offer of Settlement filed in FERC docket ER23-2975-000 and approved by the Commission.</t>
    </r>
  </si>
  <si>
    <r>
      <t xml:space="preserve">Total PJM Non-Performance Charge ($)
</t>
    </r>
    <r>
      <rPr>
        <b/>
        <sz val="9"/>
        <color theme="0"/>
        <rFont val="Calibri"/>
        <family val="2"/>
        <scheme val="minor"/>
      </rPr>
      <t>(per articles 3.1 and 7 of the Offer of Settlement)</t>
    </r>
  </si>
  <si>
    <r>
      <t xml:space="preserve">Interest Credit Bonus Rate ($/MWh)
</t>
    </r>
    <r>
      <rPr>
        <b/>
        <sz val="9"/>
        <color theme="0"/>
        <rFont val="Calibri"/>
        <family val="2"/>
        <scheme val="minor"/>
      </rPr>
      <t>(Allocation of interest from non-performers electing the 9-month payment option)</t>
    </r>
  </si>
  <si>
    <r>
      <t xml:space="preserve">Lump Sum Bonus Adjuster Rate ($/MWh)
</t>
    </r>
    <r>
      <rPr>
        <b/>
        <sz val="9"/>
        <color theme="0"/>
        <rFont val="Calibri"/>
        <family val="2"/>
        <scheme val="minor"/>
      </rPr>
      <t>(per articles 4.1 and 4.2 of the Offer of Settlement &amp; Additional Interest per FERC Docket EL23-57)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</si>
</sst>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0_);_(&quot;$&quot;* \(#,##0.0\);_(&quot;$&quot;* &quot;-&quot;??_);_(@_)"/>
    <numFmt numFmtId="165" formatCode="_(* #,##0.0_);_(* \(#,##0.0\);_(* &quot;-&quot;??_);_(@_)"/>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u val="singleAccounting"/>
      <sz val="11"/>
      <color rgb="FFFF0000"/>
      <name val="Calibri"/>
      <family val="2"/>
      <scheme val="minor"/>
    </font>
    <font>
      <b/>
      <i/>
      <sz val="11"/>
      <color rgb="FF00B050"/>
      <name val="Calibri"/>
      <family val="2"/>
      <scheme val="minor"/>
    </font>
    <font>
      <i/>
      <u/>
      <sz val="11"/>
      <color theme="1"/>
      <name val="Calibri"/>
      <family val="2"/>
      <scheme val="minor"/>
    </font>
    <font>
      <b/>
      <sz val="11"/>
      <color theme="0"/>
      <name val="Calibri"/>
      <family val="2"/>
      <scheme val="minor"/>
    </font>
    <font>
      <sz val="11"/>
      <color rgb="FF000000"/>
      <name val="Calibri"/>
      <family val="2"/>
      <scheme val="minor"/>
    </font>
    <font>
      <sz val="11"/>
      <name val="Calibri"/>
      <family val="2"/>
      <scheme val="minor"/>
    </font>
    <font>
      <b/>
      <sz val="9"/>
      <color theme="0"/>
      <name val="Calibri"/>
      <family val="2"/>
      <scheme val="minor"/>
    </font>
    <font>
      <i/>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70C0"/>
        <bgColor indexed="64"/>
      </patternFill>
    </fill>
  </fills>
  <borders count="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3" fillId="0" borderId="0" xfId="0" applyFont="1"/>
    <xf numFmtId="0" fontId="4" fillId="0" borderId="0" xfId="0" applyFont="1"/>
    <xf numFmtId="43" fontId="0" fillId="0" borderId="0" xfId="1" applyFont="1"/>
    <xf numFmtId="0" fontId="3" fillId="0" borderId="1" xfId="0" applyFont="1" applyBorder="1"/>
    <xf numFmtId="43" fontId="3" fillId="0" borderId="2" xfId="1" applyFont="1" applyBorder="1"/>
    <xf numFmtId="0" fontId="5" fillId="0" borderId="0" xfId="0" applyFont="1"/>
    <xf numFmtId="0" fontId="5" fillId="0" borderId="0" xfId="0" applyFont="1" applyAlignment="1">
      <alignment horizontal="center"/>
    </xf>
    <xf numFmtId="17" fontId="5" fillId="0" borderId="0" xfId="0" applyNumberFormat="1" applyFont="1" applyAlignment="1">
      <alignment horizontal="center"/>
    </xf>
    <xf numFmtId="44" fontId="0" fillId="0" borderId="0" xfId="2" applyFont="1"/>
    <xf numFmtId="44" fontId="6" fillId="0" borderId="0" xfId="2" applyFont="1" applyFill="1"/>
    <xf numFmtId="0" fontId="0" fillId="0" borderId="0" xfId="0" applyFill="1"/>
    <xf numFmtId="44" fontId="0" fillId="0" borderId="0" xfId="0" applyNumberFormat="1" applyFill="1"/>
    <xf numFmtId="44" fontId="0" fillId="0" borderId="0" xfId="2" applyFont="1" applyFill="1"/>
    <xf numFmtId="0" fontId="0" fillId="2" borderId="0" xfId="0" applyFill="1"/>
    <xf numFmtId="44" fontId="0" fillId="2" borderId="3" xfId="0" applyNumberFormat="1" applyFill="1" applyBorder="1"/>
    <xf numFmtId="44" fontId="0" fillId="0" borderId="0" xfId="0" applyNumberFormat="1"/>
    <xf numFmtId="44" fontId="0" fillId="0" borderId="0" xfId="2" applyFont="1" applyBorder="1"/>
    <xf numFmtId="0" fontId="7" fillId="0" borderId="0" xfId="0" applyFont="1"/>
    <xf numFmtId="4" fontId="10" fillId="0" borderId="0" xfId="0" applyNumberFormat="1" applyFont="1"/>
    <xf numFmtId="22" fontId="0" fillId="0" borderId="0" xfId="0" applyNumberFormat="1"/>
    <xf numFmtId="44" fontId="0" fillId="0" borderId="0" xfId="2" applyFont="1" applyFill="1" applyBorder="1"/>
    <xf numFmtId="44" fontId="0" fillId="0" borderId="0" xfId="2" applyNumberFormat="1" applyFont="1"/>
    <xf numFmtId="164" fontId="0" fillId="0" borderId="0" xfId="0" applyNumberFormat="1"/>
    <xf numFmtId="164" fontId="10" fillId="0" borderId="0" xfId="0" applyNumberFormat="1" applyFont="1"/>
    <xf numFmtId="22" fontId="0" fillId="0" borderId="4" xfId="0" applyNumberFormat="1" applyBorder="1"/>
    <xf numFmtId="44" fontId="0" fillId="0" borderId="4" xfId="2" applyFont="1" applyBorder="1"/>
    <xf numFmtId="165" fontId="0" fillId="0" borderId="4" xfId="1" applyNumberFormat="1" applyFont="1" applyBorder="1"/>
    <xf numFmtId="43" fontId="0" fillId="0" borderId="0" xfId="0" applyNumberFormat="1"/>
    <xf numFmtId="0" fontId="5" fillId="0" borderId="0" xfId="0" applyFont="1" applyAlignment="1">
      <alignment horizontal="center" wrapText="1"/>
    </xf>
    <xf numFmtId="0" fontId="0" fillId="0" borderId="0" xfId="0" applyAlignment="1">
      <alignment horizontal="left" indent="2"/>
    </xf>
    <xf numFmtId="0" fontId="2" fillId="0" borderId="0" xfId="0" applyFont="1" applyFill="1" applyAlignment="1">
      <alignment wrapText="1"/>
    </xf>
    <xf numFmtId="0" fontId="0" fillId="0" borderId="0" xfId="0" applyAlignment="1">
      <alignment wrapText="1"/>
    </xf>
    <xf numFmtId="44" fontId="0" fillId="0" borderId="5" xfId="2" applyFont="1" applyBorder="1"/>
    <xf numFmtId="44" fontId="3" fillId="0" borderId="2" xfId="0" applyNumberFormat="1" applyFont="1" applyBorder="1"/>
    <xf numFmtId="0" fontId="9" fillId="3" borderId="4" xfId="0" applyFont="1" applyFill="1" applyBorder="1" applyAlignment="1">
      <alignment horizontal="center" vertical="top"/>
    </xf>
    <xf numFmtId="0" fontId="9" fillId="3" borderId="6" xfId="0" applyFont="1" applyFill="1" applyBorder="1" applyAlignment="1">
      <alignment horizontal="center" vertical="top" wrapText="1"/>
    </xf>
    <xf numFmtId="0" fontId="9" fillId="3" borderId="4" xfId="0" applyFont="1" applyFill="1" applyBorder="1" applyAlignment="1">
      <alignment horizontal="center" vertical="top" wrapText="1"/>
    </xf>
    <xf numFmtId="44" fontId="0" fillId="0" borderId="4" xfId="0" applyNumberFormat="1" applyBorder="1"/>
    <xf numFmtId="0" fontId="9" fillId="3" borderId="4" xfId="0" applyFont="1" applyFill="1" applyBorder="1" applyAlignment="1">
      <alignment horizontal="center" wrapText="1"/>
    </xf>
    <xf numFmtId="165" fontId="0" fillId="0" borderId="4" xfId="0" applyNumberFormat="1" applyBorder="1"/>
    <xf numFmtId="0" fontId="4" fillId="0" borderId="0" xfId="0" applyFont="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zoomScaleNormal="100" workbookViewId="0"/>
  </sheetViews>
  <sheetFormatPr defaultRowHeight="15" x14ac:dyDescent="0.25"/>
  <cols>
    <col min="1" max="1" width="50.140625" bestFit="1" customWidth="1"/>
    <col min="2" max="2" width="19.5703125" bestFit="1" customWidth="1"/>
    <col min="3" max="4" width="18" bestFit="1" customWidth="1"/>
    <col min="5" max="5" width="17.85546875" bestFit="1" customWidth="1"/>
    <col min="6" max="6" width="17.42578125" customWidth="1"/>
    <col min="7" max="7" width="18" bestFit="1" customWidth="1"/>
    <col min="8" max="11" width="17.7109375" bestFit="1" customWidth="1"/>
    <col min="12" max="13" width="19.5703125" bestFit="1" customWidth="1"/>
  </cols>
  <sheetData>
    <row r="1" spans="1:12" x14ac:dyDescent="0.25">
      <c r="A1" s="1" t="s">
        <v>5</v>
      </c>
    </row>
    <row r="2" spans="1:12" ht="79.5" customHeight="1" x14ac:dyDescent="0.25">
      <c r="A2" s="41" t="s">
        <v>27</v>
      </c>
      <c r="B2" s="41"/>
      <c r="C2" s="41"/>
      <c r="D2" s="41"/>
      <c r="E2" s="41"/>
      <c r="F2" s="41"/>
      <c r="G2" s="41"/>
      <c r="H2" s="41"/>
      <c r="I2" s="41"/>
      <c r="J2" s="41"/>
    </row>
    <row r="3" spans="1:12" x14ac:dyDescent="0.25">
      <c r="A3" s="2" t="s">
        <v>6</v>
      </c>
    </row>
    <row r="4" spans="1:12" x14ac:dyDescent="0.25">
      <c r="A4" s="2"/>
    </row>
    <row r="5" spans="1:12" ht="15.75" thickBot="1" x14ac:dyDescent="0.3">
      <c r="B5" s="3"/>
    </row>
    <row r="6" spans="1:12" ht="15.75" thickBot="1" x14ac:dyDescent="0.3">
      <c r="A6" s="4" t="s">
        <v>0</v>
      </c>
      <c r="B6" s="5">
        <f>L13+L15</f>
        <v>1252698935.72</v>
      </c>
      <c r="C6" s="19"/>
    </row>
    <row r="7" spans="1:12" x14ac:dyDescent="0.25">
      <c r="A7" s="6"/>
      <c r="B7" s="16"/>
    </row>
    <row r="9" spans="1:12" x14ac:dyDescent="0.25">
      <c r="A9" s="7"/>
      <c r="B9" s="7"/>
      <c r="C9" s="8">
        <v>44986</v>
      </c>
      <c r="D9" s="8">
        <v>45017</v>
      </c>
      <c r="E9" s="8">
        <v>45047</v>
      </c>
      <c r="F9" s="8">
        <v>45078</v>
      </c>
      <c r="G9" s="8">
        <v>45108</v>
      </c>
      <c r="H9" s="8">
        <v>45139</v>
      </c>
      <c r="I9" s="8">
        <v>45170</v>
      </c>
      <c r="J9" s="8">
        <v>45200</v>
      </c>
      <c r="K9" s="8">
        <v>45231</v>
      </c>
      <c r="L9" s="6"/>
    </row>
    <row r="10" spans="1:12" ht="45" x14ac:dyDescent="0.25">
      <c r="A10" s="7" t="s">
        <v>1</v>
      </c>
      <c r="B10" s="29" t="s">
        <v>11</v>
      </c>
      <c r="C10" s="29" t="s">
        <v>12</v>
      </c>
      <c r="D10" s="29" t="s">
        <v>12</v>
      </c>
      <c r="E10" s="29" t="s">
        <v>12</v>
      </c>
      <c r="F10" s="29" t="s">
        <v>12</v>
      </c>
      <c r="G10" s="29" t="s">
        <v>12</v>
      </c>
      <c r="H10" s="29" t="s">
        <v>12</v>
      </c>
      <c r="I10" s="29" t="s">
        <v>12</v>
      </c>
      <c r="J10" s="29" t="s">
        <v>12</v>
      </c>
      <c r="K10" s="29" t="s">
        <v>12</v>
      </c>
      <c r="L10" s="7" t="s">
        <v>2</v>
      </c>
    </row>
    <row r="11" spans="1:12" ht="29.45" customHeight="1" x14ac:dyDescent="0.25">
      <c r="A11" s="41" t="s">
        <v>10</v>
      </c>
      <c r="B11" s="41"/>
      <c r="C11" s="41"/>
      <c r="D11" s="41"/>
      <c r="E11" s="41"/>
      <c r="F11" s="41"/>
      <c r="G11" s="41"/>
      <c r="H11" s="41"/>
      <c r="I11" s="41"/>
      <c r="J11" s="41"/>
      <c r="K11" s="41"/>
      <c r="L11" s="41"/>
    </row>
    <row r="13" spans="1:12" x14ac:dyDescent="0.25">
      <c r="A13" s="30" t="s">
        <v>13</v>
      </c>
      <c r="B13" s="9">
        <v>358870879.08999997</v>
      </c>
      <c r="C13" s="9">
        <f>B13/3</f>
        <v>119623626.36333333</v>
      </c>
      <c r="D13" s="9">
        <f>C13</f>
        <v>119623626.36333333</v>
      </c>
      <c r="E13" s="9">
        <f>D13</f>
        <v>119623626.36333333</v>
      </c>
      <c r="F13" s="9"/>
      <c r="G13" s="9"/>
      <c r="H13" s="9"/>
      <c r="I13" s="9"/>
      <c r="J13" s="9"/>
      <c r="K13" s="9"/>
      <c r="L13" s="9">
        <f>SUM(C13:K13)</f>
        <v>358870879.08999997</v>
      </c>
    </row>
    <row r="14" spans="1:12" x14ac:dyDescent="0.25">
      <c r="B14" s="9"/>
      <c r="C14" s="9"/>
      <c r="D14" s="9"/>
      <c r="E14" s="9"/>
      <c r="F14" s="9"/>
      <c r="G14" s="9"/>
      <c r="H14" s="9"/>
      <c r="I14" s="9"/>
      <c r="J14" s="9"/>
      <c r="K14" s="9"/>
      <c r="L14" s="9"/>
    </row>
    <row r="15" spans="1:12" x14ac:dyDescent="0.25">
      <c r="A15" s="30" t="s">
        <v>14</v>
      </c>
      <c r="B15" s="17">
        <v>893828056.63</v>
      </c>
      <c r="C15" s="9">
        <f>B15/9</f>
        <v>99314228.514444441</v>
      </c>
      <c r="D15" s="9">
        <f>C15</f>
        <v>99314228.514444441</v>
      </c>
      <c r="E15" s="9">
        <f>D15</f>
        <v>99314228.514444441</v>
      </c>
      <c r="F15" s="9">
        <f t="shared" ref="F15:K16" si="0">E15</f>
        <v>99314228.514444441</v>
      </c>
      <c r="G15" s="9">
        <f t="shared" si="0"/>
        <v>99314228.514444441</v>
      </c>
      <c r="H15" s="9">
        <f t="shared" si="0"/>
        <v>99314228.514444441</v>
      </c>
      <c r="I15" s="9">
        <f t="shared" si="0"/>
        <v>99314228.514444441</v>
      </c>
      <c r="J15" s="9">
        <f t="shared" si="0"/>
        <v>99314228.514444441</v>
      </c>
      <c r="K15" s="9">
        <f t="shared" si="0"/>
        <v>99314228.514444441</v>
      </c>
      <c r="L15" s="9">
        <f>SUM(C15:K15)</f>
        <v>893828056.63000011</v>
      </c>
    </row>
    <row r="16" spans="1:12" s="11" customFormat="1" ht="32.25" x14ac:dyDescent="0.4">
      <c r="A16" s="31" t="s">
        <v>15</v>
      </c>
      <c r="B16" s="10">
        <v>10747867.439999999</v>
      </c>
      <c r="C16" s="10">
        <f>B16/9</f>
        <v>1194207.4933333332</v>
      </c>
      <c r="D16" s="10">
        <f>C16</f>
        <v>1194207.4933333332</v>
      </c>
      <c r="E16" s="10">
        <f t="shared" ref="E16" si="1">D16</f>
        <v>1194207.4933333332</v>
      </c>
      <c r="F16" s="10">
        <f t="shared" si="0"/>
        <v>1194207.4933333332</v>
      </c>
      <c r="G16" s="10">
        <f t="shared" si="0"/>
        <v>1194207.4933333332</v>
      </c>
      <c r="H16" s="10">
        <f t="shared" si="0"/>
        <v>1194207.4933333332</v>
      </c>
      <c r="I16" s="10">
        <f t="shared" si="0"/>
        <v>1194207.4933333332</v>
      </c>
      <c r="J16" s="10">
        <f t="shared" si="0"/>
        <v>1194207.4933333332</v>
      </c>
      <c r="K16" s="10">
        <f t="shared" si="0"/>
        <v>1194207.4933333332</v>
      </c>
      <c r="L16" s="10">
        <f>SUM(C16:K16)</f>
        <v>10747867.439999998</v>
      </c>
    </row>
    <row r="17" spans="1:12" s="11" customFormat="1" x14ac:dyDescent="0.25">
      <c r="A17" s="11" t="s">
        <v>3</v>
      </c>
      <c r="B17" s="12">
        <f>B15+B16</f>
        <v>904575924.07000005</v>
      </c>
      <c r="C17" s="13">
        <f>C15+(L16/9)</f>
        <v>100508436.00777778</v>
      </c>
      <c r="D17" s="13">
        <f>C17</f>
        <v>100508436.00777778</v>
      </c>
      <c r="E17" s="13">
        <f>D17</f>
        <v>100508436.00777778</v>
      </c>
      <c r="F17" s="13">
        <f t="shared" ref="F17:K17" si="2">E17</f>
        <v>100508436.00777778</v>
      </c>
      <c r="G17" s="13">
        <f t="shared" si="2"/>
        <v>100508436.00777778</v>
      </c>
      <c r="H17" s="13">
        <f t="shared" si="2"/>
        <v>100508436.00777778</v>
      </c>
      <c r="I17" s="13">
        <f t="shared" si="2"/>
        <v>100508436.00777778</v>
      </c>
      <c r="J17" s="13">
        <f t="shared" si="2"/>
        <v>100508436.00777778</v>
      </c>
      <c r="K17" s="13">
        <f t="shared" si="2"/>
        <v>100508436.00777778</v>
      </c>
      <c r="L17" s="13">
        <f>SUM(C17:K17)</f>
        <v>904575924.07000017</v>
      </c>
    </row>
    <row r="18" spans="1:12" x14ac:dyDescent="0.25">
      <c r="C18" s="16"/>
    </row>
    <row r="19" spans="1:12" s="11" customFormat="1" ht="15.75" thickBot="1" x14ac:dyDescent="0.3">
      <c r="A19" s="14" t="s">
        <v>4</v>
      </c>
      <c r="B19" s="15">
        <f>B17+B13</f>
        <v>1263446803.1600001</v>
      </c>
      <c r="C19" s="15">
        <f>C17+C13</f>
        <v>220132062.37111109</v>
      </c>
      <c r="D19" s="15">
        <f t="shared" ref="D19:K19" si="3">D17+D13</f>
        <v>220132062.37111109</v>
      </c>
      <c r="E19" s="15">
        <f t="shared" si="3"/>
        <v>220132062.37111109</v>
      </c>
      <c r="F19" s="15">
        <f t="shared" si="3"/>
        <v>100508436.00777778</v>
      </c>
      <c r="G19" s="15">
        <f t="shared" si="3"/>
        <v>100508436.00777778</v>
      </c>
      <c r="H19" s="15">
        <f t="shared" si="3"/>
        <v>100508436.00777778</v>
      </c>
      <c r="I19" s="15">
        <f t="shared" si="3"/>
        <v>100508436.00777778</v>
      </c>
      <c r="J19" s="15">
        <f t="shared" si="3"/>
        <v>100508436.00777778</v>
      </c>
      <c r="K19" s="15">
        <f t="shared" si="3"/>
        <v>100508436.00777778</v>
      </c>
      <c r="L19" s="15">
        <f>L17+L13</f>
        <v>1263446803.1600001</v>
      </c>
    </row>
    <row r="20" spans="1:12" ht="15.75" thickTop="1" x14ac:dyDescent="0.25">
      <c r="C20" s="16"/>
    </row>
    <row r="21" spans="1:12" ht="45" x14ac:dyDescent="0.25">
      <c r="A21" s="32" t="s">
        <v>16</v>
      </c>
      <c r="B21" s="33">
        <f>7500000+4400000</f>
        <v>11900000</v>
      </c>
      <c r="C21" s="16"/>
    </row>
    <row r="22" spans="1:12" ht="15.75" thickBot="1" x14ac:dyDescent="0.3">
      <c r="B22" s="9"/>
      <c r="C22" s="16"/>
    </row>
    <row r="23" spans="1:12" ht="15.75" thickBot="1" x14ac:dyDescent="0.3">
      <c r="A23" s="4" t="s">
        <v>17</v>
      </c>
      <c r="B23" s="34">
        <f>B19-B21</f>
        <v>1251546803.1600001</v>
      </c>
      <c r="C23" s="16"/>
    </row>
    <row r="24" spans="1:12" x14ac:dyDescent="0.25">
      <c r="C24" s="16"/>
    </row>
    <row r="25" spans="1:12" x14ac:dyDescent="0.25">
      <c r="A25" s="18" t="s">
        <v>9</v>
      </c>
      <c r="B25" s="28"/>
    </row>
    <row r="26" spans="1:12" x14ac:dyDescent="0.25">
      <c r="B26" s="21"/>
      <c r="C26" s="16"/>
      <c r="D26" s="16"/>
    </row>
    <row r="27" spans="1:12" x14ac:dyDescent="0.25">
      <c r="B27" s="19"/>
      <c r="D27" s="16"/>
    </row>
    <row r="28" spans="1:12" x14ac:dyDescent="0.25">
      <c r="B28" s="9"/>
    </row>
    <row r="29" spans="1:12" x14ac:dyDescent="0.25">
      <c r="B29" s="22"/>
    </row>
    <row r="31" spans="1:12" x14ac:dyDescent="0.25">
      <c r="F31" s="3"/>
      <c r="G31" s="3"/>
      <c r="H31" s="3"/>
      <c r="I31" s="3"/>
      <c r="J31" s="3"/>
      <c r="K31" s="3"/>
    </row>
  </sheetData>
  <mergeCells count="2">
    <mergeCell ref="A11:L11"/>
    <mergeCell ref="A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0"/>
  <sheetViews>
    <sheetView workbookViewId="0">
      <selection activeCell="K3" sqref="K3"/>
    </sheetView>
  </sheetViews>
  <sheetFormatPr defaultRowHeight="15" x14ac:dyDescent="0.25"/>
  <cols>
    <col min="1" max="1" width="46.28515625" bestFit="1" customWidth="1"/>
    <col min="2" max="2" width="43.28515625" bestFit="1" customWidth="1"/>
    <col min="3" max="3" width="36" bestFit="1" customWidth="1"/>
    <col min="4" max="4" width="33" customWidth="1"/>
    <col min="5" max="5" width="39.28515625" customWidth="1"/>
    <col min="6" max="6" width="42.42578125" customWidth="1"/>
    <col min="7" max="7" width="34.5703125" customWidth="1"/>
    <col min="8" max="8" width="32.140625" customWidth="1"/>
    <col min="9" max="9" width="14.85546875" bestFit="1" customWidth="1"/>
    <col min="10" max="10" width="29" bestFit="1" customWidth="1"/>
    <col min="11" max="11" width="33.5703125" customWidth="1"/>
    <col min="12" max="12" width="37.28515625" customWidth="1"/>
    <col min="13" max="13" width="33.5703125" customWidth="1"/>
    <col min="14" max="14" width="14.28515625" style="9" bestFit="1" customWidth="1"/>
    <col min="15" max="15" width="43.140625" style="9" customWidth="1"/>
    <col min="16" max="16" width="31.42578125" customWidth="1"/>
    <col min="17" max="17" width="24" customWidth="1"/>
  </cols>
  <sheetData>
    <row r="1" spans="1:17" x14ac:dyDescent="0.25">
      <c r="A1" s="18" t="s">
        <v>9</v>
      </c>
      <c r="C1" s="16"/>
      <c r="D1" s="24"/>
      <c r="E1" s="23"/>
    </row>
    <row r="2" spans="1:17" ht="54" x14ac:dyDescent="0.25">
      <c r="A2" s="35" t="s">
        <v>8</v>
      </c>
      <c r="B2" s="35" t="s">
        <v>7</v>
      </c>
      <c r="C2" s="37" t="s">
        <v>28</v>
      </c>
      <c r="D2" s="35" t="s">
        <v>26</v>
      </c>
      <c r="E2" s="36" t="s">
        <v>22</v>
      </c>
      <c r="F2" s="37" t="s">
        <v>30</v>
      </c>
      <c r="G2" s="37" t="s">
        <v>29</v>
      </c>
      <c r="H2" s="37" t="s">
        <v>23</v>
      </c>
      <c r="J2" s="39" t="s">
        <v>18</v>
      </c>
      <c r="K2" s="39" t="s">
        <v>21</v>
      </c>
      <c r="L2" s="39" t="s">
        <v>19</v>
      </c>
      <c r="M2" s="39" t="s">
        <v>20</v>
      </c>
      <c r="O2" s="39" t="s">
        <v>25</v>
      </c>
      <c r="P2" s="39" t="s">
        <v>19</v>
      </c>
      <c r="Q2" s="39" t="s">
        <v>24</v>
      </c>
    </row>
    <row r="3" spans="1:17" x14ac:dyDescent="0.25">
      <c r="A3" s="25">
        <v>44918.729166666664</v>
      </c>
      <c r="B3" s="25">
        <v>44918.732638888891</v>
      </c>
      <c r="C3" s="26">
        <v>4630357.7291366002</v>
      </c>
      <c r="D3" s="27">
        <v>33172.424109</v>
      </c>
      <c r="E3" s="26">
        <f>C3/D3</f>
        <v>139.58454510052943</v>
      </c>
      <c r="F3" s="38">
        <f>$M$3</f>
        <v>-1.2329597989721088</v>
      </c>
      <c r="G3" s="38">
        <f>$Q$3</f>
        <v>1.1312193366698486</v>
      </c>
      <c r="H3" s="38">
        <f>E3+F3+G3</f>
        <v>139.48280463822718</v>
      </c>
      <c r="I3" s="9"/>
      <c r="J3" s="38">
        <f>'Monthly Non-Performance Charges'!B21*-1</f>
        <v>-11900000</v>
      </c>
      <c r="K3" s="38">
        <v>185482.71</v>
      </c>
      <c r="L3" s="40">
        <f>SUM(D3:D279)</f>
        <v>9501134.8299969975</v>
      </c>
      <c r="M3" s="26">
        <f>(J3+K3)/L3</f>
        <v>-1.2329597989721088</v>
      </c>
      <c r="O3" s="38">
        <f>'Monthly Non-Performance Charges'!B16</f>
        <v>10747867.439999999</v>
      </c>
      <c r="P3" s="40">
        <f>SUM(D3:D279)</f>
        <v>9501134.8299969975</v>
      </c>
      <c r="Q3" s="26">
        <f>O3/P3</f>
        <v>1.1312193366698486</v>
      </c>
    </row>
    <row r="4" spans="1:17" x14ac:dyDescent="0.25">
      <c r="A4" s="25">
        <v>44918.732638888891</v>
      </c>
      <c r="B4" s="25">
        <v>44918.736111111109</v>
      </c>
      <c r="C4" s="26">
        <v>4609803.3049384998</v>
      </c>
      <c r="D4" s="27">
        <v>33089.715501999999</v>
      </c>
      <c r="E4" s="26">
        <f t="shared" ref="E4:E67" si="0">C4/D4</f>
        <v>139.31226772438933</v>
      </c>
      <c r="F4" s="38">
        <f t="shared" ref="F4:F67" si="1">$M$3</f>
        <v>-1.2329597989721088</v>
      </c>
      <c r="G4" s="38">
        <f t="shared" ref="G4:G67" si="2">$Q$3</f>
        <v>1.1312193366698486</v>
      </c>
      <c r="H4" s="38">
        <f t="shared" ref="H4:H67" si="3">E4+F4+G4</f>
        <v>139.21052726208708</v>
      </c>
      <c r="I4" s="9"/>
      <c r="J4" s="16"/>
      <c r="K4" s="16"/>
      <c r="L4" s="20"/>
      <c r="M4" s="20"/>
      <c r="P4" s="16"/>
    </row>
    <row r="5" spans="1:17" x14ac:dyDescent="0.25">
      <c r="A5" s="25">
        <v>44918.736111111109</v>
      </c>
      <c r="B5" s="25">
        <v>44918.739583333336</v>
      </c>
      <c r="C5" s="26">
        <v>4580567.4584461404</v>
      </c>
      <c r="D5" s="27">
        <v>32935.197555999999</v>
      </c>
      <c r="E5" s="26">
        <f t="shared" si="0"/>
        <v>139.07818377763675</v>
      </c>
      <c r="F5" s="38">
        <f t="shared" si="1"/>
        <v>-1.2329597989721088</v>
      </c>
      <c r="G5" s="38">
        <f t="shared" si="2"/>
        <v>1.1312193366698486</v>
      </c>
      <c r="H5" s="38">
        <f t="shared" si="3"/>
        <v>138.97644331533451</v>
      </c>
      <c r="I5" s="9"/>
      <c r="J5" s="16"/>
      <c r="K5" s="16"/>
      <c r="L5" s="20"/>
      <c r="M5" s="20"/>
      <c r="P5" s="16"/>
    </row>
    <row r="6" spans="1:17" x14ac:dyDescent="0.25">
      <c r="A6" s="25">
        <v>44918.739583333336</v>
      </c>
      <c r="B6" s="25">
        <v>44918.743055555555</v>
      </c>
      <c r="C6" s="26">
        <v>4592717.2860006802</v>
      </c>
      <c r="D6" s="27">
        <v>33044.871937999997</v>
      </c>
      <c r="E6" s="26">
        <f t="shared" si="0"/>
        <v>138.9842664428449</v>
      </c>
      <c r="F6" s="38">
        <f t="shared" si="1"/>
        <v>-1.2329597989721088</v>
      </c>
      <c r="G6" s="38">
        <f t="shared" si="2"/>
        <v>1.1312193366698486</v>
      </c>
      <c r="H6" s="38">
        <f t="shared" si="3"/>
        <v>138.88252598054265</v>
      </c>
      <c r="I6" s="9"/>
      <c r="P6" s="16"/>
    </row>
    <row r="7" spans="1:17" x14ac:dyDescent="0.25">
      <c r="A7" s="25">
        <v>44918.743055555555</v>
      </c>
      <c r="B7" s="25">
        <v>44918.746527777781</v>
      </c>
      <c r="C7" s="26">
        <v>4626665.5635266099</v>
      </c>
      <c r="D7" s="27">
        <v>33263.822800000002</v>
      </c>
      <c r="E7" s="26">
        <f t="shared" si="0"/>
        <v>139.0900135364661</v>
      </c>
      <c r="F7" s="38">
        <f t="shared" si="1"/>
        <v>-1.2329597989721088</v>
      </c>
      <c r="G7" s="38">
        <f t="shared" si="2"/>
        <v>1.1312193366698486</v>
      </c>
      <c r="H7" s="38">
        <f t="shared" si="3"/>
        <v>138.98827307416386</v>
      </c>
      <c r="I7" s="9"/>
      <c r="J7" s="16"/>
      <c r="K7" s="16"/>
      <c r="L7" s="20"/>
      <c r="M7" s="20"/>
      <c r="P7" s="16"/>
    </row>
    <row r="8" spans="1:17" x14ac:dyDescent="0.25">
      <c r="A8" s="25">
        <v>44918.746527777781</v>
      </c>
      <c r="B8" s="25">
        <v>44918.75</v>
      </c>
      <c r="C8" s="26">
        <v>4604475.4727737196</v>
      </c>
      <c r="D8" s="27">
        <v>33219.056186000002</v>
      </c>
      <c r="E8" s="26">
        <f t="shared" si="0"/>
        <v>138.60946099709636</v>
      </c>
      <c r="F8" s="38">
        <f t="shared" si="1"/>
        <v>-1.2329597989721088</v>
      </c>
      <c r="G8" s="38">
        <f t="shared" si="2"/>
        <v>1.1312193366698486</v>
      </c>
      <c r="H8" s="38">
        <f t="shared" si="3"/>
        <v>138.50772053479412</v>
      </c>
      <c r="I8" s="9"/>
      <c r="J8" s="16"/>
      <c r="K8" s="16"/>
      <c r="L8" s="20"/>
      <c r="M8" s="20"/>
      <c r="P8" s="16"/>
    </row>
    <row r="9" spans="1:17" x14ac:dyDescent="0.25">
      <c r="A9" s="25">
        <v>44918.75</v>
      </c>
      <c r="B9" s="25">
        <v>44918.753472222219</v>
      </c>
      <c r="C9" s="26">
        <v>4576790.4831549898</v>
      </c>
      <c r="D9" s="27">
        <v>33820.272727000003</v>
      </c>
      <c r="E9" s="26">
        <f t="shared" si="0"/>
        <v>135.32683547821199</v>
      </c>
      <c r="F9" s="38">
        <f t="shared" si="1"/>
        <v>-1.2329597989721088</v>
      </c>
      <c r="G9" s="38">
        <f t="shared" si="2"/>
        <v>1.1312193366698486</v>
      </c>
      <c r="H9" s="38">
        <f t="shared" si="3"/>
        <v>135.22509501590974</v>
      </c>
      <c r="I9" s="9"/>
      <c r="J9" s="16"/>
      <c r="K9" s="16"/>
      <c r="L9" s="20"/>
      <c r="M9" s="20"/>
      <c r="P9" s="16"/>
    </row>
    <row r="10" spans="1:17" x14ac:dyDescent="0.25">
      <c r="A10" s="25">
        <v>44918.753472222219</v>
      </c>
      <c r="B10" s="25">
        <v>44918.756944444445</v>
      </c>
      <c r="C10" s="26">
        <v>4570554.8209558604</v>
      </c>
      <c r="D10" s="27">
        <v>34054.241932999998</v>
      </c>
      <c r="E10" s="26">
        <f t="shared" si="0"/>
        <v>134.2139645906139</v>
      </c>
      <c r="F10" s="38">
        <f t="shared" si="1"/>
        <v>-1.2329597989721088</v>
      </c>
      <c r="G10" s="38">
        <f t="shared" si="2"/>
        <v>1.1312193366698486</v>
      </c>
      <c r="H10" s="38">
        <f t="shared" si="3"/>
        <v>134.11222412831165</v>
      </c>
      <c r="I10" s="9"/>
      <c r="J10" s="16"/>
      <c r="K10" s="16"/>
      <c r="L10" s="20"/>
      <c r="M10" s="20"/>
      <c r="P10" s="16"/>
    </row>
    <row r="11" spans="1:17" x14ac:dyDescent="0.25">
      <c r="A11" s="25">
        <v>44918.756944444445</v>
      </c>
      <c r="B11" s="25">
        <v>44918.760416666664</v>
      </c>
      <c r="C11" s="26">
        <v>4542200.3774991799</v>
      </c>
      <c r="D11" s="27">
        <v>34030.419955999998</v>
      </c>
      <c r="E11" s="26">
        <f t="shared" si="0"/>
        <v>133.47470831603218</v>
      </c>
      <c r="F11" s="38">
        <f t="shared" si="1"/>
        <v>-1.2329597989721088</v>
      </c>
      <c r="G11" s="38">
        <f t="shared" si="2"/>
        <v>1.1312193366698486</v>
      </c>
      <c r="H11" s="38">
        <f t="shared" si="3"/>
        <v>133.37296785372993</v>
      </c>
      <c r="I11" s="9"/>
      <c r="J11" s="16"/>
      <c r="K11" s="16"/>
      <c r="L11" s="20"/>
      <c r="M11" s="20"/>
      <c r="P11" s="16"/>
    </row>
    <row r="12" spans="1:17" x14ac:dyDescent="0.25">
      <c r="A12" s="25">
        <v>44918.760416666664</v>
      </c>
      <c r="B12" s="25">
        <v>44918.763888888891</v>
      </c>
      <c r="C12" s="26">
        <v>4521721.81993178</v>
      </c>
      <c r="D12" s="27">
        <v>33937.701631000004</v>
      </c>
      <c r="E12" s="26">
        <f t="shared" si="0"/>
        <v>133.2359471214593</v>
      </c>
      <c r="F12" s="38">
        <f t="shared" si="1"/>
        <v>-1.2329597989721088</v>
      </c>
      <c r="G12" s="38">
        <f t="shared" si="2"/>
        <v>1.1312193366698486</v>
      </c>
      <c r="H12" s="38">
        <f t="shared" si="3"/>
        <v>133.13420665915706</v>
      </c>
      <c r="I12" s="9"/>
      <c r="J12" s="16"/>
      <c r="K12" s="16"/>
      <c r="L12" s="20"/>
      <c r="M12" s="20"/>
      <c r="P12" s="16"/>
    </row>
    <row r="13" spans="1:17" x14ac:dyDescent="0.25">
      <c r="A13" s="25">
        <v>44918.763888888891</v>
      </c>
      <c r="B13" s="25">
        <v>44918.767361111109</v>
      </c>
      <c r="C13" s="26">
        <v>4513073.4120362103</v>
      </c>
      <c r="D13" s="27">
        <v>33872.528993</v>
      </c>
      <c r="E13" s="26">
        <f t="shared" si="0"/>
        <v>133.23697834811418</v>
      </c>
      <c r="F13" s="38">
        <f t="shared" si="1"/>
        <v>-1.2329597989721088</v>
      </c>
      <c r="G13" s="38">
        <f t="shared" si="2"/>
        <v>1.1312193366698486</v>
      </c>
      <c r="H13" s="38">
        <f t="shared" si="3"/>
        <v>133.13523788581193</v>
      </c>
      <c r="I13" s="9"/>
      <c r="J13" s="16"/>
      <c r="K13" s="16"/>
      <c r="L13" s="20"/>
      <c r="M13" s="20"/>
      <c r="P13" s="16"/>
    </row>
    <row r="14" spans="1:17" x14ac:dyDescent="0.25">
      <c r="A14" s="25">
        <v>44918.767361111109</v>
      </c>
      <c r="B14" s="25">
        <v>44918.770833333336</v>
      </c>
      <c r="C14" s="26">
        <v>4498790.8000089303</v>
      </c>
      <c r="D14" s="27">
        <v>33992.940289999999</v>
      </c>
      <c r="E14" s="26">
        <f t="shared" si="0"/>
        <v>132.34485636220114</v>
      </c>
      <c r="F14" s="38">
        <f t="shared" si="1"/>
        <v>-1.2329597989721088</v>
      </c>
      <c r="G14" s="38">
        <f t="shared" si="2"/>
        <v>1.1312193366698486</v>
      </c>
      <c r="H14" s="38">
        <f t="shared" si="3"/>
        <v>132.2431158998989</v>
      </c>
      <c r="I14" s="9"/>
      <c r="J14" s="16"/>
      <c r="K14" s="16"/>
      <c r="L14" s="20"/>
      <c r="M14" s="20"/>
      <c r="P14" s="16"/>
    </row>
    <row r="15" spans="1:17" x14ac:dyDescent="0.25">
      <c r="A15" s="25">
        <v>44918.770833333336</v>
      </c>
      <c r="B15" s="25">
        <v>44918.774305555555</v>
      </c>
      <c r="C15" s="26">
        <v>4470699.5271514999</v>
      </c>
      <c r="D15" s="27">
        <v>33574.044073999998</v>
      </c>
      <c r="E15" s="26">
        <f t="shared" si="0"/>
        <v>133.15939888854928</v>
      </c>
      <c r="F15" s="38">
        <f t="shared" si="1"/>
        <v>-1.2329597989721088</v>
      </c>
      <c r="G15" s="38">
        <f t="shared" si="2"/>
        <v>1.1312193366698486</v>
      </c>
      <c r="H15" s="38">
        <f t="shared" si="3"/>
        <v>133.05765842624703</v>
      </c>
      <c r="I15" s="9"/>
      <c r="J15" s="16"/>
      <c r="K15" s="16"/>
      <c r="L15" s="20"/>
      <c r="M15" s="20"/>
      <c r="P15" s="16"/>
    </row>
    <row r="16" spans="1:17" x14ac:dyDescent="0.25">
      <c r="A16" s="25">
        <v>44918.774305555555</v>
      </c>
      <c r="B16" s="25">
        <v>44918.777777777781</v>
      </c>
      <c r="C16" s="26">
        <v>4502247.9423213098</v>
      </c>
      <c r="D16" s="27">
        <v>33685.152803999998</v>
      </c>
      <c r="E16" s="26">
        <f t="shared" si="0"/>
        <v>133.65674689136881</v>
      </c>
      <c r="F16" s="38">
        <f t="shared" si="1"/>
        <v>-1.2329597989721088</v>
      </c>
      <c r="G16" s="38">
        <f t="shared" si="2"/>
        <v>1.1312193366698486</v>
      </c>
      <c r="H16" s="38">
        <f t="shared" si="3"/>
        <v>133.55500642906657</v>
      </c>
      <c r="I16" s="9"/>
      <c r="J16" s="16"/>
      <c r="K16" s="16"/>
      <c r="L16" s="20"/>
      <c r="M16" s="20"/>
      <c r="P16" s="16"/>
    </row>
    <row r="17" spans="1:16" x14ac:dyDescent="0.25">
      <c r="A17" s="25">
        <v>44918.777777777781</v>
      </c>
      <c r="B17" s="25">
        <v>44918.78125</v>
      </c>
      <c r="C17" s="26">
        <v>4539009.9607824897</v>
      </c>
      <c r="D17" s="27">
        <v>33986.405703999997</v>
      </c>
      <c r="E17" s="26">
        <f t="shared" si="0"/>
        <v>133.5536920354092</v>
      </c>
      <c r="F17" s="38">
        <f t="shared" si="1"/>
        <v>-1.2329597989721088</v>
      </c>
      <c r="G17" s="38">
        <f t="shared" si="2"/>
        <v>1.1312193366698486</v>
      </c>
      <c r="H17" s="38">
        <f t="shared" si="3"/>
        <v>133.45195157310695</v>
      </c>
      <c r="I17" s="9"/>
      <c r="J17" s="16"/>
      <c r="K17" s="16"/>
      <c r="L17" s="20"/>
      <c r="M17" s="20"/>
      <c r="P17" s="16"/>
    </row>
    <row r="18" spans="1:16" x14ac:dyDescent="0.25">
      <c r="A18" s="25">
        <v>44918.78125</v>
      </c>
      <c r="B18" s="25">
        <v>44918.784722222219</v>
      </c>
      <c r="C18" s="26">
        <v>4570416.5952538401</v>
      </c>
      <c r="D18" s="27">
        <v>34127.055736000002</v>
      </c>
      <c r="E18" s="26">
        <f t="shared" si="0"/>
        <v>133.92355410351416</v>
      </c>
      <c r="F18" s="38">
        <f t="shared" si="1"/>
        <v>-1.2329597989721088</v>
      </c>
      <c r="G18" s="38">
        <f t="shared" si="2"/>
        <v>1.1312193366698486</v>
      </c>
      <c r="H18" s="38">
        <f t="shared" si="3"/>
        <v>133.82181364121192</v>
      </c>
      <c r="I18" s="9"/>
      <c r="J18" s="16"/>
      <c r="K18" s="16"/>
      <c r="L18" s="20"/>
      <c r="M18" s="20"/>
      <c r="P18" s="16"/>
    </row>
    <row r="19" spans="1:16" x14ac:dyDescent="0.25">
      <c r="A19" s="25">
        <v>44918.784722222219</v>
      </c>
      <c r="B19" s="25">
        <v>44918.788194444445</v>
      </c>
      <c r="C19" s="26">
        <v>4567566.5777572701</v>
      </c>
      <c r="D19" s="27">
        <v>34062.370537000003</v>
      </c>
      <c r="E19" s="26">
        <f t="shared" si="0"/>
        <v>134.09420735400033</v>
      </c>
      <c r="F19" s="38">
        <f t="shared" si="1"/>
        <v>-1.2329597989721088</v>
      </c>
      <c r="G19" s="38">
        <f t="shared" si="2"/>
        <v>1.1312193366698486</v>
      </c>
      <c r="H19" s="38">
        <f t="shared" si="3"/>
        <v>133.99246689169809</v>
      </c>
      <c r="I19" s="9"/>
      <c r="J19" s="16"/>
      <c r="K19" s="16"/>
      <c r="L19" s="20"/>
      <c r="M19" s="20"/>
      <c r="P19" s="16"/>
    </row>
    <row r="20" spans="1:16" x14ac:dyDescent="0.25">
      <c r="A20" s="25">
        <v>44918.788194444445</v>
      </c>
      <c r="B20" s="25">
        <v>44918.791666666664</v>
      </c>
      <c r="C20" s="26">
        <v>4621446.7434016299</v>
      </c>
      <c r="D20" s="27">
        <v>34125.021115000003</v>
      </c>
      <c r="E20" s="26">
        <f t="shared" si="0"/>
        <v>135.42692699962097</v>
      </c>
      <c r="F20" s="38">
        <f t="shared" si="1"/>
        <v>-1.2329597989721088</v>
      </c>
      <c r="G20" s="38">
        <f t="shared" si="2"/>
        <v>1.1312193366698486</v>
      </c>
      <c r="H20" s="38">
        <f t="shared" si="3"/>
        <v>135.32518653731873</v>
      </c>
      <c r="I20" s="9"/>
      <c r="J20" s="16"/>
      <c r="K20" s="16"/>
      <c r="L20" s="20"/>
      <c r="M20" s="20"/>
      <c r="P20" s="16"/>
    </row>
    <row r="21" spans="1:16" x14ac:dyDescent="0.25">
      <c r="A21" s="25">
        <v>44918.791666666664</v>
      </c>
      <c r="B21" s="25">
        <v>44918.795138888891</v>
      </c>
      <c r="C21" s="26">
        <v>4648016.0043685697</v>
      </c>
      <c r="D21" s="27">
        <v>34110.503846</v>
      </c>
      <c r="E21" s="26">
        <f t="shared" si="0"/>
        <v>136.26348134149956</v>
      </c>
      <c r="F21" s="38">
        <f t="shared" si="1"/>
        <v>-1.2329597989721088</v>
      </c>
      <c r="G21" s="38">
        <f t="shared" si="2"/>
        <v>1.1312193366698486</v>
      </c>
      <c r="H21" s="38">
        <f t="shared" si="3"/>
        <v>136.16174087919731</v>
      </c>
      <c r="I21" s="9"/>
      <c r="J21" s="16"/>
      <c r="K21" s="16"/>
      <c r="L21" s="20"/>
      <c r="M21" s="20"/>
      <c r="P21" s="16"/>
    </row>
    <row r="22" spans="1:16" x14ac:dyDescent="0.25">
      <c r="A22" s="25">
        <v>44918.795138888891</v>
      </c>
      <c r="B22" s="25">
        <v>44918.798611111109</v>
      </c>
      <c r="C22" s="26">
        <v>4645045.5305349398</v>
      </c>
      <c r="D22" s="27">
        <v>34052.329405999997</v>
      </c>
      <c r="E22" s="26">
        <f t="shared" si="0"/>
        <v>136.40903901618213</v>
      </c>
      <c r="F22" s="38">
        <f t="shared" si="1"/>
        <v>-1.2329597989721088</v>
      </c>
      <c r="G22" s="38">
        <f t="shared" si="2"/>
        <v>1.1312193366698486</v>
      </c>
      <c r="H22" s="38">
        <f t="shared" si="3"/>
        <v>136.30729855387989</v>
      </c>
      <c r="I22" s="9"/>
      <c r="J22" s="16"/>
      <c r="K22" s="16"/>
      <c r="L22" s="20"/>
      <c r="M22" s="20"/>
      <c r="P22" s="16"/>
    </row>
    <row r="23" spans="1:16" x14ac:dyDescent="0.25">
      <c r="A23" s="25">
        <v>44918.798611111109</v>
      </c>
      <c r="B23" s="25">
        <v>44918.802083333336</v>
      </c>
      <c r="C23" s="26">
        <v>4637257.5754980296</v>
      </c>
      <c r="D23" s="27">
        <v>34008.003314000001</v>
      </c>
      <c r="E23" s="26">
        <f t="shared" si="0"/>
        <v>136.35783120466292</v>
      </c>
      <c r="F23" s="38">
        <f t="shared" si="1"/>
        <v>-1.2329597989721088</v>
      </c>
      <c r="G23" s="38">
        <f t="shared" si="2"/>
        <v>1.1312193366698486</v>
      </c>
      <c r="H23" s="38">
        <f t="shared" si="3"/>
        <v>136.25609074236067</v>
      </c>
      <c r="I23" s="9"/>
      <c r="J23" s="16"/>
      <c r="K23" s="16"/>
      <c r="L23" s="20"/>
      <c r="M23" s="20"/>
      <c r="P23" s="16"/>
    </row>
    <row r="24" spans="1:16" x14ac:dyDescent="0.25">
      <c r="A24" s="25">
        <v>44918.802083333336</v>
      </c>
      <c r="B24" s="25">
        <v>44918.805555555555</v>
      </c>
      <c r="C24" s="26">
        <v>4637165.2742725704</v>
      </c>
      <c r="D24" s="27">
        <v>33964.964853999998</v>
      </c>
      <c r="E24" s="26">
        <f t="shared" si="0"/>
        <v>136.52789850381544</v>
      </c>
      <c r="F24" s="38">
        <f t="shared" si="1"/>
        <v>-1.2329597989721088</v>
      </c>
      <c r="G24" s="38">
        <f t="shared" si="2"/>
        <v>1.1312193366698486</v>
      </c>
      <c r="H24" s="38">
        <f t="shared" si="3"/>
        <v>136.42615804151319</v>
      </c>
      <c r="I24" s="9"/>
      <c r="J24" s="16"/>
      <c r="K24" s="16"/>
      <c r="L24" s="20"/>
      <c r="M24" s="20"/>
      <c r="P24" s="16"/>
    </row>
    <row r="25" spans="1:16" x14ac:dyDescent="0.25">
      <c r="A25" s="25">
        <v>44918.805555555555</v>
      </c>
      <c r="B25" s="25">
        <v>44918.809027777781</v>
      </c>
      <c r="C25" s="26">
        <v>4645185.30766779</v>
      </c>
      <c r="D25" s="27">
        <v>33889.060892000001</v>
      </c>
      <c r="E25" s="26">
        <f t="shared" si="0"/>
        <v>137.07034616484026</v>
      </c>
      <c r="F25" s="38">
        <f t="shared" si="1"/>
        <v>-1.2329597989721088</v>
      </c>
      <c r="G25" s="38">
        <f t="shared" si="2"/>
        <v>1.1312193366698486</v>
      </c>
      <c r="H25" s="38">
        <f t="shared" si="3"/>
        <v>136.96860570253801</v>
      </c>
      <c r="I25" s="9"/>
      <c r="J25" s="16"/>
      <c r="K25" s="16"/>
      <c r="L25" s="20"/>
      <c r="M25" s="20"/>
      <c r="P25" s="16"/>
    </row>
    <row r="26" spans="1:16" x14ac:dyDescent="0.25">
      <c r="A26" s="25">
        <v>44918.809027777781</v>
      </c>
      <c r="B26" s="25">
        <v>44918.8125</v>
      </c>
      <c r="C26" s="26">
        <v>4651547.4750631703</v>
      </c>
      <c r="D26" s="27">
        <v>33954.621518</v>
      </c>
      <c r="E26" s="26">
        <f t="shared" si="0"/>
        <v>136.99305918039155</v>
      </c>
      <c r="F26" s="38">
        <f t="shared" si="1"/>
        <v>-1.2329597989721088</v>
      </c>
      <c r="G26" s="38">
        <f t="shared" si="2"/>
        <v>1.1312193366698486</v>
      </c>
      <c r="H26" s="38">
        <f t="shared" si="3"/>
        <v>136.89131871808931</v>
      </c>
      <c r="I26" s="9"/>
      <c r="J26" s="16"/>
      <c r="K26" s="16"/>
      <c r="L26" s="20"/>
      <c r="M26" s="20"/>
      <c r="P26" s="16"/>
    </row>
    <row r="27" spans="1:16" x14ac:dyDescent="0.25">
      <c r="A27" s="25">
        <v>44918.8125</v>
      </c>
      <c r="B27" s="25">
        <v>44918.815972222219</v>
      </c>
      <c r="C27" s="26">
        <v>4644357.1703531304</v>
      </c>
      <c r="D27" s="27">
        <v>33766.234286999999</v>
      </c>
      <c r="E27" s="26">
        <f t="shared" si="0"/>
        <v>137.54442176992202</v>
      </c>
      <c r="F27" s="38">
        <f t="shared" si="1"/>
        <v>-1.2329597989721088</v>
      </c>
      <c r="G27" s="38">
        <f t="shared" si="2"/>
        <v>1.1312193366698486</v>
      </c>
      <c r="H27" s="38">
        <f t="shared" si="3"/>
        <v>137.44268130761978</v>
      </c>
      <c r="I27" s="9"/>
      <c r="J27" s="16"/>
      <c r="K27" s="16"/>
      <c r="L27" s="20"/>
      <c r="M27" s="20"/>
      <c r="P27" s="16"/>
    </row>
    <row r="28" spans="1:16" x14ac:dyDescent="0.25">
      <c r="A28" s="25">
        <v>44918.815972222219</v>
      </c>
      <c r="B28" s="25">
        <v>44918.819444444445</v>
      </c>
      <c r="C28" s="26">
        <v>4610660.3966872403</v>
      </c>
      <c r="D28" s="27">
        <v>33684.995378</v>
      </c>
      <c r="E28" s="26">
        <f t="shared" si="0"/>
        <v>136.87579128179152</v>
      </c>
      <c r="F28" s="38">
        <f t="shared" si="1"/>
        <v>-1.2329597989721088</v>
      </c>
      <c r="G28" s="38">
        <f t="shared" si="2"/>
        <v>1.1312193366698486</v>
      </c>
      <c r="H28" s="38">
        <f t="shared" si="3"/>
        <v>136.77405081948928</v>
      </c>
      <c r="I28" s="9"/>
      <c r="J28" s="16"/>
      <c r="K28" s="16"/>
      <c r="L28" s="20"/>
      <c r="M28" s="20"/>
      <c r="P28" s="16"/>
    </row>
    <row r="29" spans="1:16" x14ac:dyDescent="0.25">
      <c r="A29" s="25">
        <v>44918.819444444445</v>
      </c>
      <c r="B29" s="25">
        <v>44918.822916666664</v>
      </c>
      <c r="C29" s="26">
        <v>4615481.5569077497</v>
      </c>
      <c r="D29" s="27">
        <v>33803.265630000002</v>
      </c>
      <c r="E29" s="26">
        <f t="shared" si="0"/>
        <v>136.53951684512884</v>
      </c>
      <c r="F29" s="38">
        <f t="shared" si="1"/>
        <v>-1.2329597989721088</v>
      </c>
      <c r="G29" s="38">
        <f t="shared" si="2"/>
        <v>1.1312193366698486</v>
      </c>
      <c r="H29" s="38">
        <f t="shared" si="3"/>
        <v>136.4377763828266</v>
      </c>
      <c r="I29" s="9"/>
      <c r="J29" s="16"/>
      <c r="K29" s="16"/>
      <c r="L29" s="20"/>
      <c r="M29" s="20"/>
      <c r="P29" s="16"/>
    </row>
    <row r="30" spans="1:16" x14ac:dyDescent="0.25">
      <c r="A30" s="25">
        <v>44918.822916666664</v>
      </c>
      <c r="B30" s="25">
        <v>44918.826388888891</v>
      </c>
      <c r="C30" s="26">
        <v>4632050.6762986099</v>
      </c>
      <c r="D30" s="27">
        <v>33807.626002999998</v>
      </c>
      <c r="E30" s="26">
        <f t="shared" si="0"/>
        <v>137.01200657767492</v>
      </c>
      <c r="F30" s="38">
        <f t="shared" si="1"/>
        <v>-1.2329597989721088</v>
      </c>
      <c r="G30" s="38">
        <f t="shared" si="2"/>
        <v>1.1312193366698486</v>
      </c>
      <c r="H30" s="38">
        <f t="shared" si="3"/>
        <v>136.91026611537268</v>
      </c>
      <c r="I30" s="9"/>
      <c r="J30" s="16"/>
      <c r="K30" s="16"/>
      <c r="L30" s="20"/>
      <c r="M30" s="20"/>
      <c r="P30" s="16"/>
    </row>
    <row r="31" spans="1:16" x14ac:dyDescent="0.25">
      <c r="A31" s="25">
        <v>44918.826388888891</v>
      </c>
      <c r="B31" s="25">
        <v>44918.829861111109</v>
      </c>
      <c r="C31" s="26">
        <v>4630958.2020869702</v>
      </c>
      <c r="D31" s="27">
        <v>33746.540647000002</v>
      </c>
      <c r="E31" s="26">
        <f t="shared" si="0"/>
        <v>137.2276421019958</v>
      </c>
      <c r="F31" s="38">
        <f t="shared" si="1"/>
        <v>-1.2329597989721088</v>
      </c>
      <c r="G31" s="38">
        <f t="shared" si="2"/>
        <v>1.1312193366698486</v>
      </c>
      <c r="H31" s="38">
        <f t="shared" si="3"/>
        <v>137.12590163969355</v>
      </c>
      <c r="I31" s="9"/>
      <c r="J31" s="16"/>
      <c r="K31" s="16"/>
      <c r="L31" s="20"/>
      <c r="M31" s="20"/>
      <c r="P31" s="16"/>
    </row>
    <row r="32" spans="1:16" x14ac:dyDescent="0.25">
      <c r="A32" s="25">
        <v>44918.829861111109</v>
      </c>
      <c r="B32" s="25">
        <v>44918.833333333336</v>
      </c>
      <c r="C32" s="26">
        <v>4668367.3192261299</v>
      </c>
      <c r="D32" s="27">
        <v>33929.58395</v>
      </c>
      <c r="E32" s="26">
        <f t="shared" si="0"/>
        <v>137.58987808708835</v>
      </c>
      <c r="F32" s="38">
        <f t="shared" si="1"/>
        <v>-1.2329597989721088</v>
      </c>
      <c r="G32" s="38">
        <f t="shared" si="2"/>
        <v>1.1312193366698486</v>
      </c>
      <c r="H32" s="38">
        <f t="shared" si="3"/>
        <v>137.48813762478611</v>
      </c>
      <c r="I32" s="9"/>
      <c r="J32" s="16"/>
      <c r="K32" s="16"/>
      <c r="L32" s="20"/>
      <c r="M32" s="20"/>
      <c r="P32" s="16"/>
    </row>
    <row r="33" spans="1:16" x14ac:dyDescent="0.25">
      <c r="A33" s="25">
        <v>44918.833333333336</v>
      </c>
      <c r="B33" s="25">
        <v>44918.836805555555</v>
      </c>
      <c r="C33" s="26">
        <v>4649858.3261940302</v>
      </c>
      <c r="D33" s="27">
        <v>33899.301296999998</v>
      </c>
      <c r="E33" s="26">
        <f t="shared" si="0"/>
        <v>137.16678952924408</v>
      </c>
      <c r="F33" s="38">
        <f t="shared" si="1"/>
        <v>-1.2329597989721088</v>
      </c>
      <c r="G33" s="38">
        <f t="shared" si="2"/>
        <v>1.1312193366698486</v>
      </c>
      <c r="H33" s="38">
        <f t="shared" si="3"/>
        <v>137.06504906694184</v>
      </c>
      <c r="I33" s="9"/>
      <c r="J33" s="16"/>
      <c r="K33" s="16"/>
      <c r="L33" s="20"/>
      <c r="M33" s="20"/>
      <c r="P33" s="16"/>
    </row>
    <row r="34" spans="1:16" x14ac:dyDescent="0.25">
      <c r="A34" s="25">
        <v>44918.836805555555</v>
      </c>
      <c r="B34" s="25">
        <v>44918.840277777781</v>
      </c>
      <c r="C34" s="26">
        <v>4671813.9902293496</v>
      </c>
      <c r="D34" s="27">
        <v>34179.992309000001</v>
      </c>
      <c r="E34" s="26">
        <f t="shared" si="0"/>
        <v>136.68271039953407</v>
      </c>
      <c r="F34" s="38">
        <f t="shared" si="1"/>
        <v>-1.2329597989721088</v>
      </c>
      <c r="G34" s="38">
        <f t="shared" si="2"/>
        <v>1.1312193366698486</v>
      </c>
      <c r="H34" s="38">
        <f t="shared" si="3"/>
        <v>136.58096993723183</v>
      </c>
      <c r="I34" s="9"/>
      <c r="J34" s="16"/>
      <c r="K34" s="16"/>
      <c r="L34" s="20"/>
      <c r="M34" s="20"/>
      <c r="P34" s="16"/>
    </row>
    <row r="35" spans="1:16" x14ac:dyDescent="0.25">
      <c r="A35" s="25">
        <v>44918.840277777781</v>
      </c>
      <c r="B35" s="25">
        <v>44918.84375</v>
      </c>
      <c r="C35" s="26">
        <v>4642718.7757310402</v>
      </c>
      <c r="D35" s="27">
        <v>34012.53888</v>
      </c>
      <c r="E35" s="26">
        <f t="shared" si="0"/>
        <v>136.50021223381958</v>
      </c>
      <c r="F35" s="38">
        <f t="shared" si="1"/>
        <v>-1.2329597989721088</v>
      </c>
      <c r="G35" s="38">
        <f t="shared" si="2"/>
        <v>1.1312193366698486</v>
      </c>
      <c r="H35" s="38">
        <f t="shared" si="3"/>
        <v>136.39847177151734</v>
      </c>
      <c r="I35" s="9"/>
      <c r="J35" s="16"/>
      <c r="K35" s="16"/>
      <c r="L35" s="20"/>
      <c r="M35" s="20"/>
      <c r="P35" s="16"/>
    </row>
    <row r="36" spans="1:16" x14ac:dyDescent="0.25">
      <c r="A36" s="25">
        <v>44918.84375</v>
      </c>
      <c r="B36" s="25">
        <v>44918.847222222219</v>
      </c>
      <c r="C36" s="26">
        <v>4636163.9831881803</v>
      </c>
      <c r="D36" s="27">
        <v>33855.687856999997</v>
      </c>
      <c r="E36" s="26">
        <f t="shared" si="0"/>
        <v>136.93899833819526</v>
      </c>
      <c r="F36" s="38">
        <f t="shared" si="1"/>
        <v>-1.2329597989721088</v>
      </c>
      <c r="G36" s="38">
        <f t="shared" si="2"/>
        <v>1.1312193366698486</v>
      </c>
      <c r="H36" s="38">
        <f t="shared" si="3"/>
        <v>136.83725787589302</v>
      </c>
      <c r="I36" s="9"/>
      <c r="J36" s="16"/>
      <c r="K36" s="16"/>
      <c r="L36" s="20"/>
      <c r="M36" s="20"/>
      <c r="P36" s="16"/>
    </row>
    <row r="37" spans="1:16" x14ac:dyDescent="0.25">
      <c r="A37" s="25">
        <v>44918.847222222219</v>
      </c>
      <c r="B37" s="25">
        <v>44918.850694444445</v>
      </c>
      <c r="C37" s="26">
        <v>4646652.0173263401</v>
      </c>
      <c r="D37" s="27">
        <v>34168.753251000002</v>
      </c>
      <c r="E37" s="26">
        <f t="shared" si="0"/>
        <v>135.99126614870997</v>
      </c>
      <c r="F37" s="38">
        <f t="shared" si="1"/>
        <v>-1.2329597989721088</v>
      </c>
      <c r="G37" s="38">
        <f t="shared" si="2"/>
        <v>1.1312193366698486</v>
      </c>
      <c r="H37" s="38">
        <f t="shared" si="3"/>
        <v>135.88952568640772</v>
      </c>
      <c r="I37" s="9"/>
      <c r="J37" s="16"/>
      <c r="K37" s="16"/>
      <c r="L37" s="20"/>
      <c r="M37" s="20"/>
      <c r="P37" s="16"/>
    </row>
    <row r="38" spans="1:16" x14ac:dyDescent="0.25">
      <c r="A38" s="25">
        <v>44918.850694444445</v>
      </c>
      <c r="B38" s="25">
        <v>44918.854166666664</v>
      </c>
      <c r="C38" s="26">
        <v>4644606.5248601502</v>
      </c>
      <c r="D38" s="27">
        <v>34246.595796000001</v>
      </c>
      <c r="E38" s="26">
        <f t="shared" si="0"/>
        <v>135.62242952634259</v>
      </c>
      <c r="F38" s="38">
        <f t="shared" si="1"/>
        <v>-1.2329597989721088</v>
      </c>
      <c r="G38" s="38">
        <f t="shared" si="2"/>
        <v>1.1312193366698486</v>
      </c>
      <c r="H38" s="38">
        <f t="shared" si="3"/>
        <v>135.52068906404034</v>
      </c>
      <c r="I38" s="9"/>
      <c r="J38" s="16"/>
      <c r="K38" s="16"/>
      <c r="L38" s="20"/>
      <c r="M38" s="20"/>
      <c r="P38" s="16"/>
    </row>
    <row r="39" spans="1:16" x14ac:dyDescent="0.25">
      <c r="A39" s="25">
        <v>44918.854166666664</v>
      </c>
      <c r="B39" s="25">
        <v>44918.857638888891</v>
      </c>
      <c r="C39" s="26">
        <v>4660824.38768443</v>
      </c>
      <c r="D39" s="27">
        <v>34233.035724000001</v>
      </c>
      <c r="E39" s="26">
        <f t="shared" si="0"/>
        <v>136.14989991719702</v>
      </c>
      <c r="F39" s="38">
        <f t="shared" si="1"/>
        <v>-1.2329597989721088</v>
      </c>
      <c r="G39" s="38">
        <f t="shared" si="2"/>
        <v>1.1312193366698486</v>
      </c>
      <c r="H39" s="38">
        <f t="shared" si="3"/>
        <v>136.04815945489477</v>
      </c>
      <c r="I39" s="9"/>
      <c r="J39" s="16"/>
      <c r="K39" s="16"/>
      <c r="L39" s="20"/>
      <c r="M39" s="20"/>
      <c r="P39" s="16"/>
    </row>
    <row r="40" spans="1:16" x14ac:dyDescent="0.25">
      <c r="A40" s="25">
        <v>44918.857638888891</v>
      </c>
      <c r="B40" s="25">
        <v>44918.861111111109</v>
      </c>
      <c r="C40" s="26">
        <v>4641141.3962661102</v>
      </c>
      <c r="D40" s="27">
        <v>34231.418086999998</v>
      </c>
      <c r="E40" s="26">
        <f t="shared" si="0"/>
        <v>135.58133596658294</v>
      </c>
      <c r="F40" s="38">
        <f t="shared" si="1"/>
        <v>-1.2329597989721088</v>
      </c>
      <c r="G40" s="38">
        <f t="shared" si="2"/>
        <v>1.1312193366698486</v>
      </c>
      <c r="H40" s="38">
        <f t="shared" si="3"/>
        <v>135.4795955042807</v>
      </c>
      <c r="I40" s="9"/>
      <c r="J40" s="16"/>
      <c r="K40" s="16"/>
      <c r="L40" s="20"/>
      <c r="M40" s="20"/>
      <c r="P40" s="16"/>
    </row>
    <row r="41" spans="1:16" x14ac:dyDescent="0.25">
      <c r="A41" s="25">
        <v>44918.861111111109</v>
      </c>
      <c r="B41" s="25">
        <v>44918.864583333336</v>
      </c>
      <c r="C41" s="26">
        <v>4650838.8764211601</v>
      </c>
      <c r="D41" s="27">
        <v>34233.276694</v>
      </c>
      <c r="E41" s="26">
        <f t="shared" si="0"/>
        <v>135.85725135205371</v>
      </c>
      <c r="F41" s="38">
        <f t="shared" si="1"/>
        <v>-1.2329597989721088</v>
      </c>
      <c r="G41" s="38">
        <f t="shared" si="2"/>
        <v>1.1312193366698486</v>
      </c>
      <c r="H41" s="38">
        <f t="shared" si="3"/>
        <v>135.75551088975146</v>
      </c>
      <c r="I41" s="9"/>
      <c r="J41" s="16"/>
      <c r="K41" s="16"/>
      <c r="L41" s="20"/>
      <c r="M41" s="20"/>
      <c r="P41" s="16"/>
    </row>
    <row r="42" spans="1:16" x14ac:dyDescent="0.25">
      <c r="A42" s="25">
        <v>44918.864583333336</v>
      </c>
      <c r="B42" s="25">
        <v>44918.868055555555</v>
      </c>
      <c r="C42" s="26">
        <v>4664784.8724931004</v>
      </c>
      <c r="D42" s="27">
        <v>34286.547425999997</v>
      </c>
      <c r="E42" s="26">
        <f t="shared" si="0"/>
        <v>136.05291937197867</v>
      </c>
      <c r="F42" s="38">
        <f t="shared" si="1"/>
        <v>-1.2329597989721088</v>
      </c>
      <c r="G42" s="38">
        <f t="shared" si="2"/>
        <v>1.1312193366698486</v>
      </c>
      <c r="H42" s="38">
        <f t="shared" si="3"/>
        <v>135.95117890967643</v>
      </c>
      <c r="I42" s="9"/>
      <c r="J42" s="16"/>
      <c r="K42" s="16"/>
      <c r="L42" s="20"/>
      <c r="M42" s="20"/>
      <c r="P42" s="16"/>
    </row>
    <row r="43" spans="1:16" x14ac:dyDescent="0.25">
      <c r="A43" s="25">
        <v>44918.868055555555</v>
      </c>
      <c r="B43" s="25">
        <v>44918.871527777781</v>
      </c>
      <c r="C43" s="26">
        <v>4652276.0355607597</v>
      </c>
      <c r="D43" s="27">
        <v>34154.743291999999</v>
      </c>
      <c r="E43" s="26">
        <f t="shared" si="0"/>
        <v>136.21171138037667</v>
      </c>
      <c r="F43" s="38">
        <f t="shared" si="1"/>
        <v>-1.2329597989721088</v>
      </c>
      <c r="G43" s="38">
        <f t="shared" si="2"/>
        <v>1.1312193366698486</v>
      </c>
      <c r="H43" s="38">
        <f t="shared" si="3"/>
        <v>136.10997091807442</v>
      </c>
      <c r="I43" s="9"/>
      <c r="J43" s="16"/>
      <c r="K43" s="16"/>
      <c r="L43" s="20"/>
      <c r="M43" s="20"/>
      <c r="P43" s="16"/>
    </row>
    <row r="44" spans="1:16" x14ac:dyDescent="0.25">
      <c r="A44" s="25">
        <v>44918.871527777781</v>
      </c>
      <c r="B44" s="25">
        <v>44918.875</v>
      </c>
      <c r="C44" s="26">
        <v>4664807.8392688204</v>
      </c>
      <c r="D44" s="27">
        <v>34115.134015000003</v>
      </c>
      <c r="E44" s="26">
        <f t="shared" si="0"/>
        <v>136.73719813669095</v>
      </c>
      <c r="F44" s="38">
        <f t="shared" si="1"/>
        <v>-1.2329597989721088</v>
      </c>
      <c r="G44" s="38">
        <f t="shared" si="2"/>
        <v>1.1312193366698486</v>
      </c>
      <c r="H44" s="38">
        <f t="shared" si="3"/>
        <v>136.6354576743887</v>
      </c>
      <c r="I44" s="9"/>
      <c r="J44" s="16"/>
      <c r="K44" s="16"/>
      <c r="L44" s="20"/>
      <c r="M44" s="20"/>
      <c r="P44" s="16"/>
    </row>
    <row r="45" spans="1:16" x14ac:dyDescent="0.25">
      <c r="A45" s="25">
        <v>44918.875</v>
      </c>
      <c r="B45" s="25">
        <v>44918.878472222219</v>
      </c>
      <c r="C45" s="26">
        <v>4791719.1905051796</v>
      </c>
      <c r="D45" s="27">
        <v>35930.981336999997</v>
      </c>
      <c r="E45" s="26">
        <f t="shared" si="0"/>
        <v>133.35898470356827</v>
      </c>
      <c r="F45" s="38">
        <f t="shared" si="1"/>
        <v>-1.2329597989721088</v>
      </c>
      <c r="G45" s="38">
        <f t="shared" si="2"/>
        <v>1.1312193366698486</v>
      </c>
      <c r="H45" s="38">
        <f t="shared" si="3"/>
        <v>133.25724424126602</v>
      </c>
      <c r="I45" s="9"/>
      <c r="J45" s="16"/>
      <c r="K45" s="16"/>
      <c r="L45" s="20"/>
      <c r="M45" s="20"/>
      <c r="P45" s="16"/>
    </row>
    <row r="46" spans="1:16" x14ac:dyDescent="0.25">
      <c r="A46" s="25">
        <v>44918.878472222219</v>
      </c>
      <c r="B46" s="25">
        <v>44918.881944444445</v>
      </c>
      <c r="C46" s="26">
        <v>4770360.1558360402</v>
      </c>
      <c r="D46" s="27">
        <v>35810.503398000001</v>
      </c>
      <c r="E46" s="26">
        <f t="shared" si="0"/>
        <v>133.21120071443795</v>
      </c>
      <c r="F46" s="38">
        <f t="shared" si="1"/>
        <v>-1.2329597989721088</v>
      </c>
      <c r="G46" s="38">
        <f t="shared" si="2"/>
        <v>1.1312193366698486</v>
      </c>
      <c r="H46" s="38">
        <f t="shared" si="3"/>
        <v>133.1094602521357</v>
      </c>
      <c r="I46" s="9"/>
      <c r="J46" s="16"/>
      <c r="K46" s="16"/>
      <c r="L46" s="20"/>
      <c r="M46" s="20"/>
      <c r="P46" s="16"/>
    </row>
    <row r="47" spans="1:16" x14ac:dyDescent="0.25">
      <c r="A47" s="25">
        <v>44918.881944444445</v>
      </c>
      <c r="B47" s="25">
        <v>44918.885416666664</v>
      </c>
      <c r="C47" s="26">
        <v>4774191.7976319697</v>
      </c>
      <c r="D47" s="27">
        <v>35476.329071</v>
      </c>
      <c r="E47" s="26">
        <f t="shared" si="0"/>
        <v>134.57400815279436</v>
      </c>
      <c r="F47" s="38">
        <f t="shared" si="1"/>
        <v>-1.2329597989721088</v>
      </c>
      <c r="G47" s="38">
        <f t="shared" si="2"/>
        <v>1.1312193366698486</v>
      </c>
      <c r="H47" s="38">
        <f t="shared" si="3"/>
        <v>134.47226769049212</v>
      </c>
      <c r="I47" s="9"/>
      <c r="J47" s="16"/>
      <c r="K47" s="16"/>
      <c r="L47" s="20"/>
      <c r="M47" s="20"/>
      <c r="P47" s="16"/>
    </row>
    <row r="48" spans="1:16" x14ac:dyDescent="0.25">
      <c r="A48" s="25">
        <v>44918.885416666664</v>
      </c>
      <c r="B48" s="25">
        <v>44918.888888888891</v>
      </c>
      <c r="C48" s="26">
        <v>4745738.0723342402</v>
      </c>
      <c r="D48" s="27">
        <v>35451.186332999998</v>
      </c>
      <c r="E48" s="26">
        <f t="shared" si="0"/>
        <v>133.86683389821104</v>
      </c>
      <c r="F48" s="38">
        <f t="shared" si="1"/>
        <v>-1.2329597989721088</v>
      </c>
      <c r="G48" s="38">
        <f t="shared" si="2"/>
        <v>1.1312193366698486</v>
      </c>
      <c r="H48" s="38">
        <f t="shared" si="3"/>
        <v>133.7650934359088</v>
      </c>
      <c r="I48" s="9"/>
      <c r="J48" s="16"/>
      <c r="K48" s="16"/>
      <c r="L48" s="20"/>
      <c r="M48" s="20"/>
      <c r="P48" s="16"/>
    </row>
    <row r="49" spans="1:16" x14ac:dyDescent="0.25">
      <c r="A49" s="25">
        <v>44918.888888888891</v>
      </c>
      <c r="B49" s="25">
        <v>44918.892361111109</v>
      </c>
      <c r="C49" s="26">
        <v>4782779.5973878801</v>
      </c>
      <c r="D49" s="27">
        <v>35549.047751999999</v>
      </c>
      <c r="E49" s="26">
        <f t="shared" si="0"/>
        <v>134.54030135360799</v>
      </c>
      <c r="F49" s="38">
        <f t="shared" si="1"/>
        <v>-1.2329597989721088</v>
      </c>
      <c r="G49" s="38">
        <f t="shared" si="2"/>
        <v>1.1312193366698486</v>
      </c>
      <c r="H49" s="38">
        <f t="shared" si="3"/>
        <v>134.43856089130574</v>
      </c>
      <c r="I49" s="9"/>
      <c r="J49" s="16"/>
      <c r="K49" s="16"/>
      <c r="L49" s="20"/>
      <c r="M49" s="20"/>
      <c r="P49" s="16"/>
    </row>
    <row r="50" spans="1:16" x14ac:dyDescent="0.25">
      <c r="A50" s="25">
        <v>44918.892361111109</v>
      </c>
      <c r="B50" s="25">
        <v>44918.895833333336</v>
      </c>
      <c r="C50" s="26">
        <v>4952795.8191123102</v>
      </c>
      <c r="D50" s="27">
        <v>35987.797981000003</v>
      </c>
      <c r="E50" s="26">
        <f t="shared" si="0"/>
        <v>137.62430870950124</v>
      </c>
      <c r="F50" s="38">
        <f t="shared" si="1"/>
        <v>-1.2329597989721088</v>
      </c>
      <c r="G50" s="38">
        <f t="shared" si="2"/>
        <v>1.1312193366698486</v>
      </c>
      <c r="H50" s="38">
        <f t="shared" si="3"/>
        <v>137.52256824719899</v>
      </c>
      <c r="I50" s="9"/>
      <c r="J50" s="16"/>
      <c r="K50" s="16"/>
      <c r="L50" s="20"/>
      <c r="M50" s="20"/>
      <c r="P50" s="16"/>
    </row>
    <row r="51" spans="1:16" x14ac:dyDescent="0.25">
      <c r="A51" s="25">
        <v>44918.895833333336</v>
      </c>
      <c r="B51" s="25">
        <v>44918.899305555555</v>
      </c>
      <c r="C51" s="26">
        <v>4930693.5268415101</v>
      </c>
      <c r="D51" s="27">
        <v>35870.899153999999</v>
      </c>
      <c r="E51" s="26">
        <f t="shared" si="0"/>
        <v>137.45664711869046</v>
      </c>
      <c r="F51" s="38">
        <f t="shared" si="1"/>
        <v>-1.2329597989721088</v>
      </c>
      <c r="G51" s="38">
        <f t="shared" si="2"/>
        <v>1.1312193366698486</v>
      </c>
      <c r="H51" s="38">
        <f t="shared" si="3"/>
        <v>137.35490665638821</v>
      </c>
      <c r="I51" s="9"/>
      <c r="J51" s="16"/>
      <c r="K51" s="16"/>
      <c r="L51" s="20"/>
      <c r="M51" s="20"/>
      <c r="P51" s="16"/>
    </row>
    <row r="52" spans="1:16" x14ac:dyDescent="0.25">
      <c r="A52" s="25">
        <v>44918.899305555555</v>
      </c>
      <c r="B52" s="25">
        <v>44918.902777777781</v>
      </c>
      <c r="C52" s="26">
        <v>4916007.32414963</v>
      </c>
      <c r="D52" s="27">
        <v>35690.342247</v>
      </c>
      <c r="E52" s="26">
        <f t="shared" si="0"/>
        <v>137.74054869319309</v>
      </c>
      <c r="F52" s="38">
        <f t="shared" si="1"/>
        <v>-1.2329597989721088</v>
      </c>
      <c r="G52" s="38">
        <f t="shared" si="2"/>
        <v>1.1312193366698486</v>
      </c>
      <c r="H52" s="38">
        <f t="shared" si="3"/>
        <v>137.63880823089085</v>
      </c>
      <c r="I52" s="9"/>
      <c r="J52" s="16"/>
      <c r="K52" s="16"/>
      <c r="L52" s="20"/>
      <c r="M52" s="20"/>
      <c r="P52" s="16"/>
    </row>
    <row r="53" spans="1:16" x14ac:dyDescent="0.25">
      <c r="A53" s="25">
        <v>44918.902777777781</v>
      </c>
      <c r="B53" s="25">
        <v>44918.90625</v>
      </c>
      <c r="C53" s="26">
        <v>4907488.2392064203</v>
      </c>
      <c r="D53" s="27">
        <v>35805.460255999998</v>
      </c>
      <c r="E53" s="26">
        <f t="shared" si="0"/>
        <v>137.0597725631543</v>
      </c>
      <c r="F53" s="38">
        <f t="shared" si="1"/>
        <v>-1.2329597989721088</v>
      </c>
      <c r="G53" s="38">
        <f t="shared" si="2"/>
        <v>1.1312193366698486</v>
      </c>
      <c r="H53" s="38">
        <f t="shared" si="3"/>
        <v>136.95803210085205</v>
      </c>
      <c r="I53" s="9"/>
      <c r="J53" s="16"/>
      <c r="K53" s="16"/>
      <c r="L53" s="20"/>
      <c r="M53" s="20"/>
      <c r="P53" s="16"/>
    </row>
    <row r="54" spans="1:16" x14ac:dyDescent="0.25">
      <c r="A54" s="25">
        <v>44918.90625</v>
      </c>
      <c r="B54" s="25">
        <v>44918.909722222219</v>
      </c>
      <c r="C54" s="26">
        <v>4899382.1336523304</v>
      </c>
      <c r="D54" s="27">
        <v>35834.972066000002</v>
      </c>
      <c r="E54" s="26">
        <f t="shared" si="0"/>
        <v>136.72069074391251</v>
      </c>
      <c r="F54" s="38">
        <f t="shared" si="1"/>
        <v>-1.2329597989721088</v>
      </c>
      <c r="G54" s="38">
        <f t="shared" si="2"/>
        <v>1.1312193366698486</v>
      </c>
      <c r="H54" s="38">
        <f t="shared" si="3"/>
        <v>136.61895028161027</v>
      </c>
      <c r="I54" s="9"/>
      <c r="J54" s="16"/>
      <c r="K54" s="16"/>
      <c r="L54" s="20"/>
      <c r="M54" s="20"/>
      <c r="P54" s="16"/>
    </row>
    <row r="55" spans="1:16" x14ac:dyDescent="0.25">
      <c r="A55" s="25">
        <v>44918.909722222219</v>
      </c>
      <c r="B55" s="25">
        <v>44918.913194444445</v>
      </c>
      <c r="C55" s="26">
        <v>4912400.6100549595</v>
      </c>
      <c r="D55" s="27">
        <v>35891.692872</v>
      </c>
      <c r="E55" s="26">
        <f t="shared" si="0"/>
        <v>136.86734218901236</v>
      </c>
      <c r="F55" s="38">
        <f t="shared" si="1"/>
        <v>-1.2329597989721088</v>
      </c>
      <c r="G55" s="38">
        <f t="shared" si="2"/>
        <v>1.1312193366698486</v>
      </c>
      <c r="H55" s="38">
        <f t="shared" si="3"/>
        <v>136.76560172671012</v>
      </c>
      <c r="I55" s="9"/>
      <c r="J55" s="16"/>
      <c r="K55" s="16"/>
      <c r="L55" s="20"/>
      <c r="M55" s="20"/>
      <c r="P55" s="16"/>
    </row>
    <row r="56" spans="1:16" x14ac:dyDescent="0.25">
      <c r="A56" s="25">
        <v>44918.913194444445</v>
      </c>
      <c r="B56" s="25">
        <v>44918.916666666664</v>
      </c>
      <c r="C56" s="26">
        <v>4931050.8505829396</v>
      </c>
      <c r="D56" s="27">
        <v>35838.198381000002</v>
      </c>
      <c r="E56" s="26">
        <f t="shared" si="0"/>
        <v>137.59204070920006</v>
      </c>
      <c r="F56" s="38">
        <f t="shared" si="1"/>
        <v>-1.2329597989721088</v>
      </c>
      <c r="G56" s="38">
        <f t="shared" si="2"/>
        <v>1.1312193366698486</v>
      </c>
      <c r="H56" s="38">
        <f t="shared" si="3"/>
        <v>137.49030024689782</v>
      </c>
      <c r="I56" s="9"/>
      <c r="J56" s="16"/>
      <c r="K56" s="16"/>
      <c r="L56" s="20"/>
      <c r="M56" s="20"/>
      <c r="P56" s="16"/>
    </row>
    <row r="57" spans="1:16" x14ac:dyDescent="0.25">
      <c r="A57" s="25">
        <v>44918.916666666664</v>
      </c>
      <c r="B57" s="25">
        <v>44918.920138888891</v>
      </c>
      <c r="C57" s="26">
        <v>4787306.1929083196</v>
      </c>
      <c r="D57" s="27">
        <v>34318.757528000002</v>
      </c>
      <c r="E57" s="26">
        <f t="shared" si="0"/>
        <v>139.49532377454079</v>
      </c>
      <c r="F57" s="38">
        <f t="shared" si="1"/>
        <v>-1.2329597989721088</v>
      </c>
      <c r="G57" s="38">
        <f t="shared" si="2"/>
        <v>1.1312193366698486</v>
      </c>
      <c r="H57" s="38">
        <f t="shared" si="3"/>
        <v>139.39358331223855</v>
      </c>
      <c r="I57" s="9"/>
      <c r="J57" s="16"/>
      <c r="K57" s="16"/>
      <c r="L57" s="20"/>
      <c r="M57" s="20"/>
      <c r="P57" s="16"/>
    </row>
    <row r="58" spans="1:16" x14ac:dyDescent="0.25">
      <c r="A58" s="25">
        <v>44918.920138888891</v>
      </c>
      <c r="B58" s="25">
        <v>44918.923611111109</v>
      </c>
      <c r="C58" s="26">
        <v>4765695.4571161298</v>
      </c>
      <c r="D58" s="27">
        <v>34491.854292999997</v>
      </c>
      <c r="E58" s="26">
        <f t="shared" si="0"/>
        <v>138.16872287099136</v>
      </c>
      <c r="F58" s="38">
        <f t="shared" si="1"/>
        <v>-1.2329597989721088</v>
      </c>
      <c r="G58" s="38">
        <f t="shared" si="2"/>
        <v>1.1312193366698486</v>
      </c>
      <c r="H58" s="38">
        <f t="shared" si="3"/>
        <v>138.06698240868911</v>
      </c>
      <c r="I58" s="9"/>
      <c r="J58" s="16"/>
      <c r="K58" s="16"/>
      <c r="L58" s="20"/>
      <c r="M58" s="20"/>
      <c r="P58" s="16"/>
    </row>
    <row r="59" spans="1:16" x14ac:dyDescent="0.25">
      <c r="A59" s="25">
        <v>44918.923611111109</v>
      </c>
      <c r="B59" s="25">
        <v>44918.927083333336</v>
      </c>
      <c r="C59" s="26">
        <v>4564201.2045282703</v>
      </c>
      <c r="D59" s="27">
        <v>34426.073997</v>
      </c>
      <c r="E59" s="26">
        <f t="shared" si="0"/>
        <v>132.57977673916608</v>
      </c>
      <c r="F59" s="38">
        <f t="shared" si="1"/>
        <v>-1.2329597989721088</v>
      </c>
      <c r="G59" s="38">
        <f t="shared" si="2"/>
        <v>1.1312193366698486</v>
      </c>
      <c r="H59" s="38">
        <f t="shared" si="3"/>
        <v>132.47803627686383</v>
      </c>
      <c r="I59" s="9"/>
      <c r="J59" s="16"/>
      <c r="K59" s="16"/>
      <c r="L59" s="20"/>
      <c r="M59" s="20"/>
      <c r="P59" s="16"/>
    </row>
    <row r="60" spans="1:16" x14ac:dyDescent="0.25">
      <c r="A60" s="25">
        <v>44918.927083333336</v>
      </c>
      <c r="B60" s="25">
        <v>44918.930555555555</v>
      </c>
      <c r="C60" s="26">
        <v>4591621.1737551298</v>
      </c>
      <c r="D60" s="27">
        <v>34075.536607000002</v>
      </c>
      <c r="E60" s="26">
        <f t="shared" si="0"/>
        <v>134.74831597551105</v>
      </c>
      <c r="F60" s="38">
        <f t="shared" si="1"/>
        <v>-1.2329597989721088</v>
      </c>
      <c r="G60" s="38">
        <f t="shared" si="2"/>
        <v>1.1312193366698486</v>
      </c>
      <c r="H60" s="38">
        <f t="shared" si="3"/>
        <v>134.6465755132088</v>
      </c>
      <c r="I60" s="9"/>
      <c r="J60" s="16"/>
      <c r="K60" s="16"/>
      <c r="L60" s="20"/>
      <c r="M60" s="20"/>
      <c r="P60" s="16"/>
    </row>
    <row r="61" spans="1:16" x14ac:dyDescent="0.25">
      <c r="A61" s="25">
        <v>44918.930555555555</v>
      </c>
      <c r="B61" s="25">
        <v>44918.934027777781</v>
      </c>
      <c r="C61" s="26">
        <v>4575340.7861276204</v>
      </c>
      <c r="D61" s="27">
        <v>34009.166072</v>
      </c>
      <c r="E61" s="26">
        <f t="shared" si="0"/>
        <v>134.53257796563653</v>
      </c>
      <c r="F61" s="38">
        <f t="shared" si="1"/>
        <v>-1.2329597989721088</v>
      </c>
      <c r="G61" s="38">
        <f t="shared" si="2"/>
        <v>1.1312193366698486</v>
      </c>
      <c r="H61" s="38">
        <f t="shared" si="3"/>
        <v>134.43083750333429</v>
      </c>
      <c r="I61" s="9"/>
      <c r="J61" s="16"/>
      <c r="K61" s="16"/>
      <c r="L61" s="20"/>
      <c r="M61" s="20"/>
      <c r="P61" s="16"/>
    </row>
    <row r="62" spans="1:16" x14ac:dyDescent="0.25">
      <c r="A62" s="25">
        <v>44918.934027777781</v>
      </c>
      <c r="B62" s="25">
        <v>44918.9375</v>
      </c>
      <c r="C62" s="26">
        <v>4565752.3736627297</v>
      </c>
      <c r="D62" s="27">
        <v>34114.000610000003</v>
      </c>
      <c r="E62" s="26">
        <f t="shared" si="0"/>
        <v>133.83808090583045</v>
      </c>
      <c r="F62" s="38">
        <f t="shared" si="1"/>
        <v>-1.2329597989721088</v>
      </c>
      <c r="G62" s="38">
        <f t="shared" si="2"/>
        <v>1.1312193366698486</v>
      </c>
      <c r="H62" s="38">
        <f t="shared" si="3"/>
        <v>133.73634044352821</v>
      </c>
      <c r="I62" s="9"/>
      <c r="J62" s="16"/>
      <c r="K62" s="16"/>
      <c r="L62" s="20"/>
      <c r="M62" s="20"/>
      <c r="P62" s="16"/>
    </row>
    <row r="63" spans="1:16" x14ac:dyDescent="0.25">
      <c r="A63" s="25">
        <v>44918.9375</v>
      </c>
      <c r="B63" s="25">
        <v>44918.940972222219</v>
      </c>
      <c r="C63" s="26">
        <v>4574335.0581100201</v>
      </c>
      <c r="D63" s="27">
        <v>33333.936073999997</v>
      </c>
      <c r="E63" s="26">
        <f t="shared" si="0"/>
        <v>137.22757036418324</v>
      </c>
      <c r="F63" s="38">
        <f t="shared" si="1"/>
        <v>-1.2329597989721088</v>
      </c>
      <c r="G63" s="38">
        <f t="shared" si="2"/>
        <v>1.1312193366698486</v>
      </c>
      <c r="H63" s="38">
        <f t="shared" si="3"/>
        <v>137.12582990188099</v>
      </c>
      <c r="I63" s="9"/>
      <c r="J63" s="16"/>
      <c r="K63" s="16"/>
      <c r="L63" s="20"/>
      <c r="M63" s="20"/>
      <c r="P63" s="16"/>
    </row>
    <row r="64" spans="1:16" x14ac:dyDescent="0.25">
      <c r="A64" s="25">
        <v>44918.940972222219</v>
      </c>
      <c r="B64" s="25">
        <v>44918.944444444445</v>
      </c>
      <c r="C64" s="26">
        <v>4340349.0384248504</v>
      </c>
      <c r="D64" s="27">
        <v>32874.339292999997</v>
      </c>
      <c r="E64" s="26">
        <f t="shared" si="0"/>
        <v>132.02847971302194</v>
      </c>
      <c r="F64" s="38">
        <f t="shared" si="1"/>
        <v>-1.2329597989721088</v>
      </c>
      <c r="G64" s="38">
        <f t="shared" si="2"/>
        <v>1.1312193366698486</v>
      </c>
      <c r="H64" s="38">
        <f t="shared" si="3"/>
        <v>131.92673925071969</v>
      </c>
      <c r="I64" s="9"/>
      <c r="J64" s="16"/>
      <c r="K64" s="16"/>
      <c r="L64" s="20"/>
      <c r="M64" s="20"/>
      <c r="P64" s="16"/>
    </row>
    <row r="65" spans="1:16" x14ac:dyDescent="0.25">
      <c r="A65" s="25">
        <v>44918.944444444445</v>
      </c>
      <c r="B65" s="25">
        <v>44918.947916666664</v>
      </c>
      <c r="C65" s="26">
        <v>4310060.59081259</v>
      </c>
      <c r="D65" s="27">
        <v>33101.811259000002</v>
      </c>
      <c r="E65" s="26">
        <f t="shared" si="0"/>
        <v>130.20618591197888</v>
      </c>
      <c r="F65" s="38">
        <f t="shared" si="1"/>
        <v>-1.2329597989721088</v>
      </c>
      <c r="G65" s="38">
        <f t="shared" si="2"/>
        <v>1.1312193366698486</v>
      </c>
      <c r="H65" s="38">
        <f t="shared" si="3"/>
        <v>130.10444544967663</v>
      </c>
      <c r="I65" s="9"/>
      <c r="J65" s="16"/>
      <c r="K65" s="16"/>
      <c r="L65" s="20"/>
      <c r="M65" s="20"/>
      <c r="P65" s="16"/>
    </row>
    <row r="66" spans="1:16" x14ac:dyDescent="0.25">
      <c r="A66" s="25">
        <v>44918.947916666664</v>
      </c>
      <c r="B66" s="25">
        <v>44918.951388888891</v>
      </c>
      <c r="C66" s="26">
        <v>4499774.9172363598</v>
      </c>
      <c r="D66" s="27">
        <v>33147.247705000002</v>
      </c>
      <c r="E66" s="26">
        <f t="shared" si="0"/>
        <v>135.75108730845258</v>
      </c>
      <c r="F66" s="38">
        <f t="shared" si="1"/>
        <v>-1.2329597989721088</v>
      </c>
      <c r="G66" s="38">
        <f t="shared" si="2"/>
        <v>1.1312193366698486</v>
      </c>
      <c r="H66" s="38">
        <f t="shared" si="3"/>
        <v>135.64934684615034</v>
      </c>
      <c r="I66" s="9"/>
      <c r="J66" s="16"/>
      <c r="K66" s="16"/>
      <c r="L66" s="20"/>
      <c r="M66" s="20"/>
      <c r="P66" s="16"/>
    </row>
    <row r="67" spans="1:16" x14ac:dyDescent="0.25">
      <c r="A67" s="25">
        <v>44918.951388888891</v>
      </c>
      <c r="B67" s="25">
        <v>44918.954861111109</v>
      </c>
      <c r="C67" s="26">
        <v>4552352.9640881801</v>
      </c>
      <c r="D67" s="27">
        <v>33955.359135999999</v>
      </c>
      <c r="E67" s="26">
        <f t="shared" si="0"/>
        <v>134.06876204297615</v>
      </c>
      <c r="F67" s="38">
        <f t="shared" si="1"/>
        <v>-1.2329597989721088</v>
      </c>
      <c r="G67" s="38">
        <f t="shared" si="2"/>
        <v>1.1312193366698486</v>
      </c>
      <c r="H67" s="38">
        <f t="shared" si="3"/>
        <v>133.9670215806739</v>
      </c>
      <c r="I67" s="9"/>
      <c r="J67" s="16"/>
      <c r="K67" s="16"/>
      <c r="L67" s="20"/>
      <c r="M67" s="20"/>
      <c r="P67" s="16"/>
    </row>
    <row r="68" spans="1:16" x14ac:dyDescent="0.25">
      <c r="A68" s="25">
        <v>44918.954861111109</v>
      </c>
      <c r="B68" s="25">
        <v>44918.958333333336</v>
      </c>
      <c r="C68" s="26">
        <v>4477674.3151702099</v>
      </c>
      <c r="D68" s="27">
        <v>33511.877632000003</v>
      </c>
      <c r="E68" s="26">
        <f t="shared" ref="E68:E131" si="4">C68/D68</f>
        <v>133.61454599292711</v>
      </c>
      <c r="F68" s="38">
        <f t="shared" ref="F68:F131" si="5">$M$3</f>
        <v>-1.2329597989721088</v>
      </c>
      <c r="G68" s="38">
        <f t="shared" ref="G68:G131" si="6">$Q$3</f>
        <v>1.1312193366698486</v>
      </c>
      <c r="H68" s="38">
        <f t="shared" ref="H68:H131" si="7">E68+F68+G68</f>
        <v>133.51280553062486</v>
      </c>
      <c r="I68" s="9"/>
      <c r="J68" s="16"/>
      <c r="K68" s="16"/>
      <c r="L68" s="20"/>
      <c r="M68" s="20"/>
      <c r="P68" s="16"/>
    </row>
    <row r="69" spans="1:16" x14ac:dyDescent="0.25">
      <c r="A69" s="25">
        <v>44919.184027777781</v>
      </c>
      <c r="B69" s="25">
        <v>44919.1875</v>
      </c>
      <c r="C69" s="26">
        <v>5412454.5528122</v>
      </c>
      <c r="D69" s="27">
        <v>36672.884126999998</v>
      </c>
      <c r="E69" s="26">
        <f t="shared" si="4"/>
        <v>147.58737093239256</v>
      </c>
      <c r="F69" s="38">
        <f t="shared" si="5"/>
        <v>-1.2329597989721088</v>
      </c>
      <c r="G69" s="38">
        <f t="shared" si="6"/>
        <v>1.1312193366698486</v>
      </c>
      <c r="H69" s="38">
        <f t="shared" si="7"/>
        <v>147.48563047009031</v>
      </c>
      <c r="I69" s="9"/>
      <c r="J69" s="16"/>
      <c r="K69" s="16"/>
      <c r="L69" s="20"/>
      <c r="M69" s="20"/>
      <c r="P69" s="16"/>
    </row>
    <row r="70" spans="1:16" x14ac:dyDescent="0.25">
      <c r="A70" s="25">
        <v>44919.1875</v>
      </c>
      <c r="B70" s="25">
        <v>44919.190972222219</v>
      </c>
      <c r="C70" s="26">
        <v>5442558.7541643903</v>
      </c>
      <c r="D70" s="27">
        <v>36828.108805999997</v>
      </c>
      <c r="E70" s="26">
        <f t="shared" si="4"/>
        <v>147.78273798511464</v>
      </c>
      <c r="F70" s="38">
        <f t="shared" si="5"/>
        <v>-1.2329597989721088</v>
      </c>
      <c r="G70" s="38">
        <f t="shared" si="6"/>
        <v>1.1312193366698486</v>
      </c>
      <c r="H70" s="38">
        <f t="shared" si="7"/>
        <v>147.68099752281239</v>
      </c>
      <c r="I70" s="9"/>
      <c r="J70" s="16"/>
      <c r="K70" s="16"/>
      <c r="L70" s="20"/>
      <c r="M70" s="20"/>
      <c r="P70" s="16"/>
    </row>
    <row r="71" spans="1:16" x14ac:dyDescent="0.25">
      <c r="A71" s="25">
        <v>44919.190972222219</v>
      </c>
      <c r="B71" s="25">
        <v>44919.194444444445</v>
      </c>
      <c r="C71" s="26">
        <v>5410380.75132058</v>
      </c>
      <c r="D71" s="27">
        <v>37091.971414</v>
      </c>
      <c r="E71" s="26">
        <f t="shared" si="4"/>
        <v>145.86393079334911</v>
      </c>
      <c r="F71" s="38">
        <f t="shared" si="5"/>
        <v>-1.2329597989721088</v>
      </c>
      <c r="G71" s="38">
        <f t="shared" si="6"/>
        <v>1.1312193366698486</v>
      </c>
      <c r="H71" s="38">
        <f t="shared" si="7"/>
        <v>145.76219033104687</v>
      </c>
      <c r="I71" s="9"/>
      <c r="J71" s="16"/>
      <c r="K71" s="16"/>
      <c r="L71" s="20"/>
      <c r="M71" s="20"/>
      <c r="P71" s="16"/>
    </row>
    <row r="72" spans="1:16" x14ac:dyDescent="0.25">
      <c r="A72" s="25">
        <v>44919.194444444445</v>
      </c>
      <c r="B72" s="25">
        <v>44919.197916666664</v>
      </c>
      <c r="C72" s="26">
        <v>5425562.9534254903</v>
      </c>
      <c r="D72" s="27">
        <v>36954.455125</v>
      </c>
      <c r="E72" s="26">
        <f t="shared" si="4"/>
        <v>146.81756056403199</v>
      </c>
      <c r="F72" s="38">
        <f t="shared" si="5"/>
        <v>-1.2329597989721088</v>
      </c>
      <c r="G72" s="38">
        <f t="shared" si="6"/>
        <v>1.1312193366698486</v>
      </c>
      <c r="H72" s="38">
        <f t="shared" si="7"/>
        <v>146.71582010172975</v>
      </c>
      <c r="I72" s="9"/>
      <c r="J72" s="16"/>
      <c r="K72" s="16"/>
      <c r="L72" s="20"/>
      <c r="M72" s="20"/>
      <c r="P72" s="16"/>
    </row>
    <row r="73" spans="1:16" x14ac:dyDescent="0.25">
      <c r="A73" s="25">
        <v>44919.197916666664</v>
      </c>
      <c r="B73" s="25">
        <v>44919.201388888891</v>
      </c>
      <c r="C73" s="26">
        <v>5416596.9962560497</v>
      </c>
      <c r="D73" s="27">
        <v>37088.929556000003</v>
      </c>
      <c r="E73" s="26">
        <f t="shared" si="4"/>
        <v>146.04349764469782</v>
      </c>
      <c r="F73" s="38">
        <f t="shared" si="5"/>
        <v>-1.2329597989721088</v>
      </c>
      <c r="G73" s="38">
        <f t="shared" si="6"/>
        <v>1.1312193366698486</v>
      </c>
      <c r="H73" s="38">
        <f t="shared" si="7"/>
        <v>145.94175718239558</v>
      </c>
      <c r="I73" s="9"/>
      <c r="J73" s="16"/>
      <c r="K73" s="16"/>
      <c r="L73" s="20"/>
      <c r="M73" s="20"/>
      <c r="P73" s="16"/>
    </row>
    <row r="74" spans="1:16" x14ac:dyDescent="0.25">
      <c r="A74" s="25">
        <v>44919.201388888891</v>
      </c>
      <c r="B74" s="25">
        <v>44919.204861111109</v>
      </c>
      <c r="C74" s="26">
        <v>5416480.16117898</v>
      </c>
      <c r="D74" s="27">
        <v>37136.587793999999</v>
      </c>
      <c r="E74" s="26">
        <f t="shared" si="4"/>
        <v>145.85293057145378</v>
      </c>
      <c r="F74" s="38">
        <f t="shared" si="5"/>
        <v>-1.2329597989721088</v>
      </c>
      <c r="G74" s="38">
        <f t="shared" si="6"/>
        <v>1.1312193366698486</v>
      </c>
      <c r="H74" s="38">
        <f t="shared" si="7"/>
        <v>145.75119010915154</v>
      </c>
      <c r="I74" s="9"/>
      <c r="J74" s="16"/>
      <c r="K74" s="16"/>
      <c r="L74" s="20"/>
      <c r="M74" s="20"/>
      <c r="P74" s="16"/>
    </row>
    <row r="75" spans="1:16" x14ac:dyDescent="0.25">
      <c r="A75" s="25">
        <v>44919.204861111109</v>
      </c>
      <c r="B75" s="25">
        <v>44919.208333333336</v>
      </c>
      <c r="C75" s="26">
        <v>5412859.9695050204</v>
      </c>
      <c r="D75" s="27">
        <v>37043.129836</v>
      </c>
      <c r="E75" s="26">
        <f t="shared" si="4"/>
        <v>146.12318109914636</v>
      </c>
      <c r="F75" s="38">
        <f t="shared" si="5"/>
        <v>-1.2329597989721088</v>
      </c>
      <c r="G75" s="38">
        <f t="shared" si="6"/>
        <v>1.1312193366698486</v>
      </c>
      <c r="H75" s="38">
        <f t="shared" si="7"/>
        <v>146.02144063684412</v>
      </c>
      <c r="I75" s="9"/>
      <c r="J75" s="16"/>
      <c r="K75" s="16"/>
      <c r="L75" s="20"/>
      <c r="M75" s="20"/>
      <c r="P75" s="16"/>
    </row>
    <row r="76" spans="1:16" x14ac:dyDescent="0.25">
      <c r="A76" s="25">
        <v>44919.208333333336</v>
      </c>
      <c r="B76" s="25">
        <v>44919.211805555555</v>
      </c>
      <c r="C76" s="26">
        <v>5384719.8304293901</v>
      </c>
      <c r="D76" s="27">
        <v>36373.534652000002</v>
      </c>
      <c r="E76" s="26">
        <f t="shared" si="4"/>
        <v>148.03949855154676</v>
      </c>
      <c r="F76" s="38">
        <f t="shared" si="5"/>
        <v>-1.2329597989721088</v>
      </c>
      <c r="G76" s="38">
        <f t="shared" si="6"/>
        <v>1.1312193366698486</v>
      </c>
      <c r="H76" s="38">
        <f t="shared" si="7"/>
        <v>147.93775808924451</v>
      </c>
      <c r="I76" s="9"/>
      <c r="J76" s="16"/>
      <c r="K76" s="16"/>
      <c r="L76" s="20"/>
      <c r="M76" s="20"/>
      <c r="P76" s="16"/>
    </row>
    <row r="77" spans="1:16" x14ac:dyDescent="0.25">
      <c r="A77" s="25">
        <v>44919.211805555555</v>
      </c>
      <c r="B77" s="25">
        <v>44919.215277777781</v>
      </c>
      <c r="C77" s="26">
        <v>5426092.1622102698</v>
      </c>
      <c r="D77" s="27">
        <v>36407.169634999998</v>
      </c>
      <c r="E77" s="26">
        <f t="shared" si="4"/>
        <v>149.0391100601762</v>
      </c>
      <c r="F77" s="38">
        <f t="shared" si="5"/>
        <v>-1.2329597989721088</v>
      </c>
      <c r="G77" s="38">
        <f t="shared" si="6"/>
        <v>1.1312193366698486</v>
      </c>
      <c r="H77" s="38">
        <f t="shared" si="7"/>
        <v>148.93736959787395</v>
      </c>
      <c r="I77" s="9"/>
      <c r="J77" s="16"/>
      <c r="K77" s="16"/>
      <c r="L77" s="20"/>
      <c r="M77" s="20"/>
      <c r="P77" s="16"/>
    </row>
    <row r="78" spans="1:16" x14ac:dyDescent="0.25">
      <c r="A78" s="25">
        <v>44919.215277777781</v>
      </c>
      <c r="B78" s="25">
        <v>44919.21875</v>
      </c>
      <c r="C78" s="26">
        <v>5410392.2428569701</v>
      </c>
      <c r="D78" s="27">
        <v>36581.170444000003</v>
      </c>
      <c r="E78" s="26">
        <f t="shared" si="4"/>
        <v>147.90101511758422</v>
      </c>
      <c r="F78" s="38">
        <f t="shared" si="5"/>
        <v>-1.2329597989721088</v>
      </c>
      <c r="G78" s="38">
        <f t="shared" si="6"/>
        <v>1.1312193366698486</v>
      </c>
      <c r="H78" s="38">
        <f t="shared" si="7"/>
        <v>147.79927465528198</v>
      </c>
      <c r="I78" s="9"/>
      <c r="J78" s="16"/>
      <c r="K78" s="16"/>
      <c r="L78" s="20"/>
      <c r="M78" s="20"/>
      <c r="P78" s="16"/>
    </row>
    <row r="79" spans="1:16" x14ac:dyDescent="0.25">
      <c r="A79" s="25">
        <v>44919.21875</v>
      </c>
      <c r="B79" s="25">
        <v>44919.222222222219</v>
      </c>
      <c r="C79" s="26">
        <v>5390613.3906040797</v>
      </c>
      <c r="D79" s="27">
        <v>36947.120368000004</v>
      </c>
      <c r="E79" s="26">
        <f t="shared" si="4"/>
        <v>145.90077215524769</v>
      </c>
      <c r="F79" s="38">
        <f t="shared" si="5"/>
        <v>-1.2329597989721088</v>
      </c>
      <c r="G79" s="38">
        <f t="shared" si="6"/>
        <v>1.1312193366698486</v>
      </c>
      <c r="H79" s="38">
        <f t="shared" si="7"/>
        <v>145.79903169294545</v>
      </c>
      <c r="I79" s="9"/>
      <c r="J79" s="16"/>
      <c r="K79" s="16"/>
      <c r="L79" s="20"/>
      <c r="M79" s="20"/>
      <c r="P79" s="16"/>
    </row>
    <row r="80" spans="1:16" x14ac:dyDescent="0.25">
      <c r="A80" s="25">
        <v>44919.222222222219</v>
      </c>
      <c r="B80" s="25">
        <v>44919.225694444445</v>
      </c>
      <c r="C80" s="26">
        <v>5480427.9306993801</v>
      </c>
      <c r="D80" s="27">
        <v>36893.683535999997</v>
      </c>
      <c r="E80" s="26">
        <f t="shared" si="4"/>
        <v>148.54651001035737</v>
      </c>
      <c r="F80" s="38">
        <f t="shared" si="5"/>
        <v>-1.2329597989721088</v>
      </c>
      <c r="G80" s="38">
        <f t="shared" si="6"/>
        <v>1.1312193366698486</v>
      </c>
      <c r="H80" s="38">
        <f t="shared" si="7"/>
        <v>148.44476954805512</v>
      </c>
      <c r="I80" s="9"/>
      <c r="J80" s="16"/>
      <c r="K80" s="16"/>
      <c r="L80" s="20"/>
      <c r="M80" s="20"/>
      <c r="P80" s="16"/>
    </row>
    <row r="81" spans="1:16" x14ac:dyDescent="0.25">
      <c r="A81" s="25">
        <v>44919.225694444445</v>
      </c>
      <c r="B81" s="25">
        <v>44919.229166666664</v>
      </c>
      <c r="C81" s="26">
        <v>5473418.5046538403</v>
      </c>
      <c r="D81" s="27">
        <v>36791.663929000002</v>
      </c>
      <c r="E81" s="26">
        <f t="shared" si="4"/>
        <v>148.7678979460228</v>
      </c>
      <c r="F81" s="38">
        <f t="shared" si="5"/>
        <v>-1.2329597989721088</v>
      </c>
      <c r="G81" s="38">
        <f t="shared" si="6"/>
        <v>1.1312193366698486</v>
      </c>
      <c r="H81" s="38">
        <f t="shared" si="7"/>
        <v>148.66615748372055</v>
      </c>
      <c r="I81" s="9"/>
      <c r="J81" s="16"/>
      <c r="K81" s="16"/>
      <c r="L81" s="20"/>
      <c r="M81" s="20"/>
      <c r="P81" s="16"/>
    </row>
    <row r="82" spans="1:16" x14ac:dyDescent="0.25">
      <c r="A82" s="25">
        <v>44919.229166666664</v>
      </c>
      <c r="B82" s="25">
        <v>44919.232638888891</v>
      </c>
      <c r="C82" s="26">
        <v>5444529.7975523602</v>
      </c>
      <c r="D82" s="27">
        <v>36880.484311</v>
      </c>
      <c r="E82" s="26">
        <f t="shared" si="4"/>
        <v>147.62630966666754</v>
      </c>
      <c r="F82" s="38">
        <f t="shared" si="5"/>
        <v>-1.2329597989721088</v>
      </c>
      <c r="G82" s="38">
        <f t="shared" si="6"/>
        <v>1.1312193366698486</v>
      </c>
      <c r="H82" s="38">
        <f t="shared" si="7"/>
        <v>147.52456920436529</v>
      </c>
      <c r="I82" s="9"/>
      <c r="J82" s="16"/>
      <c r="K82" s="16"/>
      <c r="L82" s="20"/>
      <c r="M82" s="20"/>
      <c r="P82" s="16"/>
    </row>
    <row r="83" spans="1:16" x14ac:dyDescent="0.25">
      <c r="A83" s="25">
        <v>44919.232638888891</v>
      </c>
      <c r="B83" s="25">
        <v>44919.236111111109</v>
      </c>
      <c r="C83" s="26">
        <v>5443230.3504719902</v>
      </c>
      <c r="D83" s="27">
        <v>36891.522815999997</v>
      </c>
      <c r="E83" s="26">
        <f t="shared" si="4"/>
        <v>147.54691416834763</v>
      </c>
      <c r="F83" s="38">
        <f t="shared" si="5"/>
        <v>-1.2329597989721088</v>
      </c>
      <c r="G83" s="38">
        <f t="shared" si="6"/>
        <v>1.1312193366698486</v>
      </c>
      <c r="H83" s="38">
        <f t="shared" si="7"/>
        <v>147.44517370604538</v>
      </c>
      <c r="I83" s="9"/>
      <c r="J83" s="16"/>
      <c r="K83" s="16"/>
      <c r="L83" s="20"/>
      <c r="M83" s="20"/>
      <c r="P83" s="16"/>
    </row>
    <row r="84" spans="1:16" x14ac:dyDescent="0.25">
      <c r="A84" s="25">
        <v>44919.236111111109</v>
      </c>
      <c r="B84" s="25">
        <v>44919.239583333336</v>
      </c>
      <c r="C84" s="26">
        <v>5430789.6967761097</v>
      </c>
      <c r="D84" s="27">
        <v>36951.851803999998</v>
      </c>
      <c r="E84" s="26">
        <f t="shared" si="4"/>
        <v>146.96935151131541</v>
      </c>
      <c r="F84" s="38">
        <f t="shared" si="5"/>
        <v>-1.2329597989721088</v>
      </c>
      <c r="G84" s="38">
        <f t="shared" si="6"/>
        <v>1.1312193366698486</v>
      </c>
      <c r="H84" s="38">
        <f t="shared" si="7"/>
        <v>146.86761104901316</v>
      </c>
      <c r="I84" s="9"/>
      <c r="J84" s="16"/>
      <c r="K84" s="16"/>
      <c r="L84" s="20"/>
      <c r="M84" s="20"/>
      <c r="P84" s="16"/>
    </row>
    <row r="85" spans="1:16" x14ac:dyDescent="0.25">
      <c r="A85" s="25">
        <v>44919.239583333336</v>
      </c>
      <c r="B85" s="25">
        <v>44919.243055555555</v>
      </c>
      <c r="C85" s="26">
        <v>5415781.3265472697</v>
      </c>
      <c r="D85" s="27">
        <v>37106.733584000001</v>
      </c>
      <c r="E85" s="26">
        <f t="shared" si="4"/>
        <v>145.95144340278156</v>
      </c>
      <c r="F85" s="38">
        <f t="shared" si="5"/>
        <v>-1.2329597989721088</v>
      </c>
      <c r="G85" s="38">
        <f t="shared" si="6"/>
        <v>1.1312193366698486</v>
      </c>
      <c r="H85" s="38">
        <f t="shared" si="7"/>
        <v>145.84970294047932</v>
      </c>
      <c r="I85" s="9"/>
      <c r="J85" s="16"/>
      <c r="K85" s="16"/>
      <c r="L85" s="20"/>
      <c r="M85" s="20"/>
      <c r="P85" s="16"/>
    </row>
    <row r="86" spans="1:16" x14ac:dyDescent="0.25">
      <c r="A86" s="25">
        <v>44919.243055555555</v>
      </c>
      <c r="B86" s="25">
        <v>44919.246527777781</v>
      </c>
      <c r="C86" s="26">
        <v>5413276.8631775398</v>
      </c>
      <c r="D86" s="27">
        <v>37158.524282999999</v>
      </c>
      <c r="E86" s="26">
        <f t="shared" si="4"/>
        <v>145.68062019766782</v>
      </c>
      <c r="F86" s="38">
        <f t="shared" si="5"/>
        <v>-1.2329597989721088</v>
      </c>
      <c r="G86" s="38">
        <f t="shared" si="6"/>
        <v>1.1312193366698486</v>
      </c>
      <c r="H86" s="38">
        <f t="shared" si="7"/>
        <v>145.57887973536558</v>
      </c>
      <c r="I86" s="9"/>
      <c r="J86" s="16"/>
      <c r="K86" s="16"/>
      <c r="L86" s="20"/>
      <c r="M86" s="20"/>
      <c r="P86" s="16"/>
    </row>
    <row r="87" spans="1:16" x14ac:dyDescent="0.25">
      <c r="A87" s="25">
        <v>44919.246527777781</v>
      </c>
      <c r="B87" s="25">
        <v>44919.25</v>
      </c>
      <c r="C87" s="26">
        <v>5405559.6656466099</v>
      </c>
      <c r="D87" s="27">
        <v>37153.317988000003</v>
      </c>
      <c r="E87" s="26">
        <f t="shared" si="4"/>
        <v>145.49332222205643</v>
      </c>
      <c r="F87" s="38">
        <f t="shared" si="5"/>
        <v>-1.2329597989721088</v>
      </c>
      <c r="G87" s="38">
        <f t="shared" si="6"/>
        <v>1.1312193366698486</v>
      </c>
      <c r="H87" s="38">
        <f t="shared" si="7"/>
        <v>145.39158175975419</v>
      </c>
      <c r="I87" s="9"/>
      <c r="J87" s="16"/>
      <c r="K87" s="16"/>
      <c r="L87" s="20"/>
      <c r="M87" s="20"/>
      <c r="P87" s="16"/>
    </row>
    <row r="88" spans="1:16" x14ac:dyDescent="0.25">
      <c r="A88" s="25">
        <v>44919.25</v>
      </c>
      <c r="B88" s="25">
        <v>44919.253472222219</v>
      </c>
      <c r="C88" s="26">
        <v>5357062.8768634498</v>
      </c>
      <c r="D88" s="27">
        <v>36678.138905</v>
      </c>
      <c r="E88" s="26">
        <f t="shared" si="4"/>
        <v>146.05601692983311</v>
      </c>
      <c r="F88" s="38">
        <f t="shared" si="5"/>
        <v>-1.2329597989721088</v>
      </c>
      <c r="G88" s="38">
        <f t="shared" si="6"/>
        <v>1.1312193366698486</v>
      </c>
      <c r="H88" s="38">
        <f t="shared" si="7"/>
        <v>145.95427646753086</v>
      </c>
      <c r="I88" s="9"/>
      <c r="J88" s="16"/>
      <c r="K88" s="16"/>
      <c r="L88" s="20"/>
      <c r="M88" s="20"/>
      <c r="P88" s="16"/>
    </row>
    <row r="89" spans="1:16" x14ac:dyDescent="0.25">
      <c r="A89" s="25">
        <v>44919.253472222219</v>
      </c>
      <c r="B89" s="25">
        <v>44919.256944444445</v>
      </c>
      <c r="C89" s="26">
        <v>5347138.1034369702</v>
      </c>
      <c r="D89" s="27">
        <v>36771.522629999999</v>
      </c>
      <c r="E89" s="26">
        <f t="shared" si="4"/>
        <v>145.41519417731465</v>
      </c>
      <c r="F89" s="38">
        <f t="shared" si="5"/>
        <v>-1.2329597989721088</v>
      </c>
      <c r="G89" s="38">
        <f t="shared" si="6"/>
        <v>1.1312193366698486</v>
      </c>
      <c r="H89" s="38">
        <f t="shared" si="7"/>
        <v>145.3134537150124</v>
      </c>
      <c r="I89" s="9"/>
      <c r="J89" s="16"/>
      <c r="K89" s="16"/>
      <c r="L89" s="20"/>
      <c r="M89" s="20"/>
      <c r="P89" s="16"/>
    </row>
    <row r="90" spans="1:16" x14ac:dyDescent="0.25">
      <c r="A90" s="25">
        <v>44919.256944444445</v>
      </c>
      <c r="B90" s="25">
        <v>44919.260416666664</v>
      </c>
      <c r="C90" s="26">
        <v>5329095.5463648597</v>
      </c>
      <c r="D90" s="27">
        <v>35514.981866000002</v>
      </c>
      <c r="E90" s="26">
        <f t="shared" si="4"/>
        <v>150.05204188113717</v>
      </c>
      <c r="F90" s="38">
        <f t="shared" si="5"/>
        <v>-1.2329597989721088</v>
      </c>
      <c r="G90" s="38">
        <f t="shared" si="6"/>
        <v>1.1312193366698486</v>
      </c>
      <c r="H90" s="38">
        <f t="shared" si="7"/>
        <v>149.95030141883493</v>
      </c>
      <c r="I90" s="9"/>
      <c r="J90" s="16"/>
      <c r="K90" s="16"/>
      <c r="L90" s="20"/>
      <c r="M90" s="20"/>
      <c r="P90" s="16"/>
    </row>
    <row r="91" spans="1:16" x14ac:dyDescent="0.25">
      <c r="A91" s="25">
        <v>44919.260416666664</v>
      </c>
      <c r="B91" s="25">
        <v>44919.263888888891</v>
      </c>
      <c r="C91" s="26">
        <v>5400316.3250717502</v>
      </c>
      <c r="D91" s="27">
        <v>36252.965529000001</v>
      </c>
      <c r="E91" s="26">
        <f t="shared" si="4"/>
        <v>148.96205720748142</v>
      </c>
      <c r="F91" s="38">
        <f t="shared" si="5"/>
        <v>-1.2329597989721088</v>
      </c>
      <c r="G91" s="38">
        <f t="shared" si="6"/>
        <v>1.1312193366698486</v>
      </c>
      <c r="H91" s="38">
        <f t="shared" si="7"/>
        <v>148.86031674517918</v>
      </c>
      <c r="I91" s="9"/>
      <c r="J91" s="16"/>
      <c r="K91" s="16"/>
      <c r="L91" s="20"/>
      <c r="M91" s="20"/>
      <c r="P91" s="16"/>
    </row>
    <row r="92" spans="1:16" x14ac:dyDescent="0.25">
      <c r="A92" s="25">
        <v>44919.263888888891</v>
      </c>
      <c r="B92" s="25">
        <v>44919.267361111109</v>
      </c>
      <c r="C92" s="26">
        <v>5513794.6321654497</v>
      </c>
      <c r="D92" s="27">
        <v>37748.600529000003</v>
      </c>
      <c r="E92" s="26">
        <f t="shared" si="4"/>
        <v>146.06619993579707</v>
      </c>
      <c r="F92" s="38">
        <f t="shared" si="5"/>
        <v>-1.2329597989721088</v>
      </c>
      <c r="G92" s="38">
        <f t="shared" si="6"/>
        <v>1.1312193366698486</v>
      </c>
      <c r="H92" s="38">
        <f t="shared" si="7"/>
        <v>145.96445947349483</v>
      </c>
      <c r="I92" s="9"/>
      <c r="J92" s="16"/>
      <c r="K92" s="16"/>
      <c r="L92" s="20"/>
      <c r="M92" s="20"/>
      <c r="P92" s="16"/>
    </row>
    <row r="93" spans="1:16" x14ac:dyDescent="0.25">
      <c r="A93" s="25">
        <v>44919.267361111109</v>
      </c>
      <c r="B93" s="25">
        <v>44919.270833333336</v>
      </c>
      <c r="C93" s="26">
        <v>5485048.5478429804</v>
      </c>
      <c r="D93" s="27">
        <v>37613.907058999997</v>
      </c>
      <c r="E93" s="26">
        <f t="shared" si="4"/>
        <v>145.8250146478882</v>
      </c>
      <c r="F93" s="38">
        <f t="shared" si="5"/>
        <v>-1.2329597989721088</v>
      </c>
      <c r="G93" s="38">
        <f t="shared" si="6"/>
        <v>1.1312193366698486</v>
      </c>
      <c r="H93" s="38">
        <f t="shared" si="7"/>
        <v>145.72327418558595</v>
      </c>
      <c r="I93" s="9"/>
      <c r="J93" s="16"/>
      <c r="K93" s="16"/>
      <c r="L93" s="20"/>
      <c r="M93" s="20"/>
      <c r="P93" s="16"/>
    </row>
    <row r="94" spans="1:16" x14ac:dyDescent="0.25">
      <c r="A94" s="25">
        <v>44919.270833333336</v>
      </c>
      <c r="B94" s="25">
        <v>44919.274305555555</v>
      </c>
      <c r="C94" s="26">
        <v>5489051.9418906299</v>
      </c>
      <c r="D94" s="27">
        <v>37645.88235</v>
      </c>
      <c r="E94" s="26">
        <f t="shared" si="4"/>
        <v>145.80749870219552</v>
      </c>
      <c r="F94" s="38">
        <f t="shared" si="5"/>
        <v>-1.2329597989721088</v>
      </c>
      <c r="G94" s="38">
        <f t="shared" si="6"/>
        <v>1.1312193366698486</v>
      </c>
      <c r="H94" s="38">
        <f t="shared" si="7"/>
        <v>145.70575823989327</v>
      </c>
      <c r="I94" s="9"/>
      <c r="J94" s="16"/>
      <c r="K94" s="16"/>
      <c r="L94" s="20"/>
      <c r="M94" s="20"/>
      <c r="P94" s="16"/>
    </row>
    <row r="95" spans="1:16" x14ac:dyDescent="0.25">
      <c r="A95" s="25">
        <v>44919.274305555555</v>
      </c>
      <c r="B95" s="25">
        <v>44919.277777777781</v>
      </c>
      <c r="C95" s="26">
        <v>5415647.9018361904</v>
      </c>
      <c r="D95" s="27">
        <v>37658.962387</v>
      </c>
      <c r="E95" s="26">
        <f t="shared" si="4"/>
        <v>143.80767707252843</v>
      </c>
      <c r="F95" s="38">
        <f t="shared" si="5"/>
        <v>-1.2329597989721088</v>
      </c>
      <c r="G95" s="38">
        <f t="shared" si="6"/>
        <v>1.1312193366698486</v>
      </c>
      <c r="H95" s="38">
        <f t="shared" si="7"/>
        <v>143.70593661022619</v>
      </c>
      <c r="I95" s="9"/>
      <c r="J95" s="16"/>
      <c r="K95" s="16"/>
      <c r="L95" s="20"/>
      <c r="M95" s="20"/>
      <c r="P95" s="16"/>
    </row>
    <row r="96" spans="1:16" x14ac:dyDescent="0.25">
      <c r="A96" s="25">
        <v>44919.277777777781</v>
      </c>
      <c r="B96" s="25">
        <v>44919.28125</v>
      </c>
      <c r="C96" s="26">
        <v>5416410.3320778199</v>
      </c>
      <c r="D96" s="27">
        <v>37753.985436000003</v>
      </c>
      <c r="E96" s="26">
        <f t="shared" si="4"/>
        <v>143.46592206164931</v>
      </c>
      <c r="F96" s="38">
        <f t="shared" si="5"/>
        <v>-1.2329597989721088</v>
      </c>
      <c r="G96" s="38">
        <f t="shared" si="6"/>
        <v>1.1312193366698486</v>
      </c>
      <c r="H96" s="38">
        <f t="shared" si="7"/>
        <v>143.36418159934706</v>
      </c>
      <c r="I96" s="9"/>
      <c r="J96" s="16"/>
      <c r="K96" s="16"/>
      <c r="L96" s="20"/>
      <c r="M96" s="20"/>
      <c r="P96" s="16"/>
    </row>
    <row r="97" spans="1:16" x14ac:dyDescent="0.25">
      <c r="A97" s="25">
        <v>44919.28125</v>
      </c>
      <c r="B97" s="25">
        <v>44919.284722222219</v>
      </c>
      <c r="C97" s="26">
        <v>5390390.4699844997</v>
      </c>
      <c r="D97" s="27">
        <v>37270.990517999999</v>
      </c>
      <c r="E97" s="26">
        <f t="shared" si="4"/>
        <v>144.62697113942315</v>
      </c>
      <c r="F97" s="38">
        <f t="shared" si="5"/>
        <v>-1.2329597989721088</v>
      </c>
      <c r="G97" s="38">
        <f t="shared" si="6"/>
        <v>1.1312193366698486</v>
      </c>
      <c r="H97" s="38">
        <f t="shared" si="7"/>
        <v>144.5252306771209</v>
      </c>
      <c r="I97" s="9"/>
      <c r="J97" s="16"/>
      <c r="K97" s="16"/>
      <c r="L97" s="20"/>
      <c r="M97" s="20"/>
      <c r="P97" s="16"/>
    </row>
    <row r="98" spans="1:16" x14ac:dyDescent="0.25">
      <c r="A98" s="25">
        <v>44919.284722222219</v>
      </c>
      <c r="B98" s="25">
        <v>44919.288194444445</v>
      </c>
      <c r="C98" s="26">
        <v>5235401.38279776</v>
      </c>
      <c r="D98" s="27">
        <v>36022.013656000003</v>
      </c>
      <c r="E98" s="26">
        <f t="shared" si="4"/>
        <v>145.33894281409019</v>
      </c>
      <c r="F98" s="38">
        <f t="shared" si="5"/>
        <v>-1.2329597989721088</v>
      </c>
      <c r="G98" s="38">
        <f t="shared" si="6"/>
        <v>1.1312193366698486</v>
      </c>
      <c r="H98" s="38">
        <f t="shared" si="7"/>
        <v>145.23720235178794</v>
      </c>
      <c r="I98" s="9"/>
      <c r="J98" s="16"/>
      <c r="K98" s="16"/>
      <c r="L98" s="20"/>
      <c r="M98" s="20"/>
      <c r="P98" s="16"/>
    </row>
    <row r="99" spans="1:16" x14ac:dyDescent="0.25">
      <c r="A99" s="25">
        <v>44919.288194444445</v>
      </c>
      <c r="B99" s="25">
        <v>44919.291666666664</v>
      </c>
      <c r="C99" s="26">
        <v>5178310.33613702</v>
      </c>
      <c r="D99" s="27">
        <v>36048.021131000001</v>
      </c>
      <c r="E99" s="26">
        <f t="shared" si="4"/>
        <v>143.65033568191791</v>
      </c>
      <c r="F99" s="38">
        <f t="shared" si="5"/>
        <v>-1.2329597989721088</v>
      </c>
      <c r="G99" s="38">
        <f t="shared" si="6"/>
        <v>1.1312193366698486</v>
      </c>
      <c r="H99" s="38">
        <f t="shared" si="7"/>
        <v>143.54859521961566</v>
      </c>
      <c r="I99" s="9"/>
      <c r="J99" s="16"/>
      <c r="K99" s="16"/>
      <c r="L99" s="20"/>
      <c r="M99" s="20"/>
      <c r="P99" s="16"/>
    </row>
    <row r="100" spans="1:16" x14ac:dyDescent="0.25">
      <c r="A100" s="25">
        <v>44919.291666666664</v>
      </c>
      <c r="B100" s="25">
        <v>44919.295138888891</v>
      </c>
      <c r="C100" s="26">
        <v>5301322.7069942001</v>
      </c>
      <c r="D100" s="27">
        <v>35445.900721999998</v>
      </c>
      <c r="E100" s="26">
        <f t="shared" si="4"/>
        <v>149.56095342511242</v>
      </c>
      <c r="F100" s="38">
        <f t="shared" si="5"/>
        <v>-1.2329597989721088</v>
      </c>
      <c r="G100" s="38">
        <f t="shared" si="6"/>
        <v>1.1312193366698486</v>
      </c>
      <c r="H100" s="38">
        <f t="shared" si="7"/>
        <v>149.45921296281017</v>
      </c>
      <c r="I100" s="9"/>
      <c r="J100" s="16"/>
      <c r="K100" s="16"/>
      <c r="L100" s="20"/>
      <c r="M100" s="20"/>
      <c r="P100" s="16"/>
    </row>
    <row r="101" spans="1:16" x14ac:dyDescent="0.25">
      <c r="A101" s="25">
        <v>44919.295138888891</v>
      </c>
      <c r="B101" s="25">
        <v>44919.298611111109</v>
      </c>
      <c r="C101" s="26">
        <v>5315286.0601282902</v>
      </c>
      <c r="D101" s="27">
        <v>35920.904618</v>
      </c>
      <c r="E101" s="26">
        <f t="shared" si="4"/>
        <v>147.97194326405676</v>
      </c>
      <c r="F101" s="38">
        <f t="shared" si="5"/>
        <v>-1.2329597989721088</v>
      </c>
      <c r="G101" s="38">
        <f t="shared" si="6"/>
        <v>1.1312193366698486</v>
      </c>
      <c r="H101" s="38">
        <f t="shared" si="7"/>
        <v>147.87020280175452</v>
      </c>
      <c r="I101" s="9"/>
      <c r="J101" s="16"/>
      <c r="K101" s="16"/>
      <c r="L101" s="20"/>
      <c r="M101" s="20"/>
      <c r="P101" s="16"/>
    </row>
    <row r="102" spans="1:16" x14ac:dyDescent="0.25">
      <c r="A102" s="25">
        <v>44919.298611111109</v>
      </c>
      <c r="B102" s="25">
        <v>44919.302083333336</v>
      </c>
      <c r="C102" s="26">
        <v>5406404.5698223999</v>
      </c>
      <c r="D102" s="27">
        <v>36096.612904000001</v>
      </c>
      <c r="E102" s="26">
        <f t="shared" si="4"/>
        <v>149.77595222579168</v>
      </c>
      <c r="F102" s="38">
        <f t="shared" si="5"/>
        <v>-1.2329597989721088</v>
      </c>
      <c r="G102" s="38">
        <f t="shared" si="6"/>
        <v>1.1312193366698486</v>
      </c>
      <c r="H102" s="38">
        <f t="shared" si="7"/>
        <v>149.67421176348944</v>
      </c>
      <c r="I102" s="9"/>
      <c r="J102" s="16"/>
      <c r="K102" s="16"/>
      <c r="L102" s="20"/>
      <c r="M102" s="20"/>
      <c r="P102" s="16"/>
    </row>
    <row r="103" spans="1:16" x14ac:dyDescent="0.25">
      <c r="A103" s="25">
        <v>44919.302083333336</v>
      </c>
      <c r="B103" s="25">
        <v>44919.305555555555</v>
      </c>
      <c r="C103" s="26">
        <v>5446917.3326702705</v>
      </c>
      <c r="D103" s="27">
        <v>36210.464069000001</v>
      </c>
      <c r="E103" s="26">
        <f t="shared" si="4"/>
        <v>150.42384771128658</v>
      </c>
      <c r="F103" s="38">
        <f t="shared" si="5"/>
        <v>-1.2329597989721088</v>
      </c>
      <c r="G103" s="38">
        <f t="shared" si="6"/>
        <v>1.1312193366698486</v>
      </c>
      <c r="H103" s="38">
        <f t="shared" si="7"/>
        <v>150.32210724898434</v>
      </c>
      <c r="I103" s="9"/>
      <c r="J103" s="16"/>
      <c r="K103" s="16"/>
      <c r="L103" s="20"/>
      <c r="M103" s="20"/>
      <c r="P103" s="16"/>
    </row>
    <row r="104" spans="1:16" x14ac:dyDescent="0.25">
      <c r="A104" s="25">
        <v>44919.305555555555</v>
      </c>
      <c r="B104" s="25">
        <v>44919.309027777781</v>
      </c>
      <c r="C104" s="26">
        <v>5440239.1717793103</v>
      </c>
      <c r="D104" s="27">
        <v>36244.614221999997</v>
      </c>
      <c r="E104" s="26">
        <f t="shared" si="4"/>
        <v>150.09786387730836</v>
      </c>
      <c r="F104" s="38">
        <f t="shared" si="5"/>
        <v>-1.2329597989721088</v>
      </c>
      <c r="G104" s="38">
        <f t="shared" si="6"/>
        <v>1.1312193366698486</v>
      </c>
      <c r="H104" s="38">
        <f t="shared" si="7"/>
        <v>149.99612341500611</v>
      </c>
      <c r="I104" s="9"/>
      <c r="J104" s="16"/>
      <c r="K104" s="16"/>
      <c r="L104" s="20"/>
      <c r="M104" s="20"/>
      <c r="P104" s="16"/>
    </row>
    <row r="105" spans="1:16" x14ac:dyDescent="0.25">
      <c r="A105" s="25">
        <v>44919.309027777781</v>
      </c>
      <c r="B105" s="25">
        <v>44919.3125</v>
      </c>
      <c r="C105" s="26">
        <v>5438620.2531381901</v>
      </c>
      <c r="D105" s="27">
        <v>36229.321117</v>
      </c>
      <c r="E105" s="26">
        <f t="shared" si="4"/>
        <v>150.11653780578871</v>
      </c>
      <c r="F105" s="38">
        <f t="shared" si="5"/>
        <v>-1.2329597989721088</v>
      </c>
      <c r="G105" s="38">
        <f t="shared" si="6"/>
        <v>1.1312193366698486</v>
      </c>
      <c r="H105" s="38">
        <f t="shared" si="7"/>
        <v>150.01479734348646</v>
      </c>
      <c r="I105" s="9"/>
      <c r="J105" s="16"/>
      <c r="K105" s="16"/>
      <c r="L105" s="20"/>
      <c r="M105" s="20"/>
      <c r="P105" s="16"/>
    </row>
    <row r="106" spans="1:16" x14ac:dyDescent="0.25">
      <c r="A106" s="25">
        <v>44919.3125</v>
      </c>
      <c r="B106" s="25">
        <v>44919.315972222219</v>
      </c>
      <c r="C106" s="26">
        <v>5444003.5048503298</v>
      </c>
      <c r="D106" s="27">
        <v>36060.609744000001</v>
      </c>
      <c r="E106" s="26">
        <f t="shared" si="4"/>
        <v>150.96814899964741</v>
      </c>
      <c r="F106" s="38">
        <f t="shared" si="5"/>
        <v>-1.2329597989721088</v>
      </c>
      <c r="G106" s="38">
        <f t="shared" si="6"/>
        <v>1.1312193366698486</v>
      </c>
      <c r="H106" s="38">
        <f t="shared" si="7"/>
        <v>150.86640853734517</v>
      </c>
      <c r="I106" s="9"/>
      <c r="J106" s="16"/>
      <c r="K106" s="16"/>
      <c r="L106" s="20"/>
      <c r="M106" s="20"/>
      <c r="P106" s="16"/>
    </row>
    <row r="107" spans="1:16" x14ac:dyDescent="0.25">
      <c r="A107" s="25">
        <v>44919.315972222219</v>
      </c>
      <c r="B107" s="25">
        <v>44919.319444444445</v>
      </c>
      <c r="C107" s="26">
        <v>5426688.3082971396</v>
      </c>
      <c r="D107" s="27">
        <v>36124.089225000003</v>
      </c>
      <c r="E107" s="26">
        <f t="shared" si="4"/>
        <v>150.22353295876457</v>
      </c>
      <c r="F107" s="38">
        <f t="shared" si="5"/>
        <v>-1.2329597989721088</v>
      </c>
      <c r="G107" s="38">
        <f t="shared" si="6"/>
        <v>1.1312193366698486</v>
      </c>
      <c r="H107" s="38">
        <f t="shared" si="7"/>
        <v>150.12179249646232</v>
      </c>
      <c r="I107" s="9"/>
      <c r="J107" s="16"/>
      <c r="K107" s="16"/>
      <c r="L107" s="20"/>
      <c r="M107" s="20"/>
      <c r="P107" s="16"/>
    </row>
    <row r="108" spans="1:16" x14ac:dyDescent="0.25">
      <c r="A108" s="25">
        <v>44919.319444444445</v>
      </c>
      <c r="B108" s="25">
        <v>44919.322916666664</v>
      </c>
      <c r="C108" s="26">
        <v>5441883.1616327204</v>
      </c>
      <c r="D108" s="27">
        <v>36015.880607999999</v>
      </c>
      <c r="E108" s="26">
        <f t="shared" si="4"/>
        <v>151.0967681413278</v>
      </c>
      <c r="F108" s="38">
        <f t="shared" si="5"/>
        <v>-1.2329597989721088</v>
      </c>
      <c r="G108" s="38">
        <f t="shared" si="6"/>
        <v>1.1312193366698486</v>
      </c>
      <c r="H108" s="38">
        <f t="shared" si="7"/>
        <v>150.99502767902555</v>
      </c>
      <c r="I108" s="9"/>
      <c r="J108" s="16"/>
      <c r="K108" s="16"/>
      <c r="L108" s="20"/>
      <c r="M108" s="20"/>
      <c r="P108" s="16"/>
    </row>
    <row r="109" spans="1:16" x14ac:dyDescent="0.25">
      <c r="A109" s="25">
        <v>44919.322916666664</v>
      </c>
      <c r="B109" s="25">
        <v>44919.326388888891</v>
      </c>
      <c r="C109" s="26">
        <v>5425428.0987613304</v>
      </c>
      <c r="D109" s="27">
        <v>35825.789422000002</v>
      </c>
      <c r="E109" s="26">
        <f t="shared" si="4"/>
        <v>151.43917793001006</v>
      </c>
      <c r="F109" s="38">
        <f t="shared" si="5"/>
        <v>-1.2329597989721088</v>
      </c>
      <c r="G109" s="38">
        <f t="shared" si="6"/>
        <v>1.1312193366698486</v>
      </c>
      <c r="H109" s="38">
        <f t="shared" si="7"/>
        <v>151.33743746770782</v>
      </c>
      <c r="I109" s="9"/>
      <c r="J109" s="16"/>
      <c r="K109" s="16"/>
      <c r="L109" s="20"/>
      <c r="M109" s="20"/>
      <c r="P109" s="16"/>
    </row>
    <row r="110" spans="1:16" x14ac:dyDescent="0.25">
      <c r="A110" s="25">
        <v>44919.326388888891</v>
      </c>
      <c r="B110" s="25">
        <v>44919.329861111109</v>
      </c>
      <c r="C110" s="26">
        <v>5411337.8525812197</v>
      </c>
      <c r="D110" s="27">
        <v>35746.882909</v>
      </c>
      <c r="E110" s="26">
        <f t="shared" si="4"/>
        <v>151.37929274439776</v>
      </c>
      <c r="F110" s="38">
        <f t="shared" si="5"/>
        <v>-1.2329597989721088</v>
      </c>
      <c r="G110" s="38">
        <f t="shared" si="6"/>
        <v>1.1312193366698486</v>
      </c>
      <c r="H110" s="38">
        <f t="shared" si="7"/>
        <v>151.27755228209551</v>
      </c>
      <c r="I110" s="9"/>
      <c r="J110" s="16"/>
      <c r="K110" s="16"/>
      <c r="L110" s="20"/>
      <c r="M110" s="20"/>
      <c r="P110" s="16"/>
    </row>
    <row r="111" spans="1:16" x14ac:dyDescent="0.25">
      <c r="A111" s="25">
        <v>44919.329861111109</v>
      </c>
      <c r="B111" s="25">
        <v>44919.333333333336</v>
      </c>
      <c r="C111" s="26">
        <v>5384157.8321469296</v>
      </c>
      <c r="D111" s="27">
        <v>35619.290859000001</v>
      </c>
      <c r="E111" s="26">
        <f t="shared" si="4"/>
        <v>151.15847907978502</v>
      </c>
      <c r="F111" s="38">
        <f t="shared" si="5"/>
        <v>-1.2329597989721088</v>
      </c>
      <c r="G111" s="38">
        <f t="shared" si="6"/>
        <v>1.1312193366698486</v>
      </c>
      <c r="H111" s="38">
        <f t="shared" si="7"/>
        <v>151.05673861748278</v>
      </c>
      <c r="I111" s="9"/>
      <c r="J111" s="16"/>
      <c r="K111" s="16"/>
      <c r="L111" s="20"/>
      <c r="M111" s="20"/>
      <c r="P111" s="16"/>
    </row>
    <row r="112" spans="1:16" x14ac:dyDescent="0.25">
      <c r="A112" s="25">
        <v>44919.333333333336</v>
      </c>
      <c r="B112" s="25">
        <v>44919.336805555555</v>
      </c>
      <c r="C112" s="26">
        <v>5277412.4895726899</v>
      </c>
      <c r="D112" s="27">
        <v>34998.648418999997</v>
      </c>
      <c r="E112" s="26">
        <f t="shared" si="4"/>
        <v>150.78903694771535</v>
      </c>
      <c r="F112" s="38">
        <f t="shared" si="5"/>
        <v>-1.2329597989721088</v>
      </c>
      <c r="G112" s="38">
        <f t="shared" si="6"/>
        <v>1.1312193366698486</v>
      </c>
      <c r="H112" s="38">
        <f t="shared" si="7"/>
        <v>150.6872964854131</v>
      </c>
      <c r="I112" s="9"/>
      <c r="J112" s="16"/>
      <c r="K112" s="16"/>
      <c r="L112" s="20"/>
      <c r="M112" s="20"/>
      <c r="P112" s="16"/>
    </row>
    <row r="113" spans="1:16" x14ac:dyDescent="0.25">
      <c r="A113" s="25">
        <v>44919.336805555555</v>
      </c>
      <c r="B113" s="25">
        <v>44919.340277777781</v>
      </c>
      <c r="C113" s="26">
        <v>5276557.1560344202</v>
      </c>
      <c r="D113" s="27">
        <v>34564.595587000003</v>
      </c>
      <c r="E113" s="26">
        <f t="shared" si="4"/>
        <v>152.65785889938118</v>
      </c>
      <c r="F113" s="38">
        <f t="shared" si="5"/>
        <v>-1.2329597989721088</v>
      </c>
      <c r="G113" s="38">
        <f t="shared" si="6"/>
        <v>1.1312193366698486</v>
      </c>
      <c r="H113" s="38">
        <f t="shared" si="7"/>
        <v>152.55611843707894</v>
      </c>
      <c r="I113" s="9"/>
      <c r="J113" s="16"/>
      <c r="K113" s="16"/>
      <c r="L113" s="20"/>
      <c r="M113" s="20"/>
      <c r="P113" s="16"/>
    </row>
    <row r="114" spans="1:16" x14ac:dyDescent="0.25">
      <c r="A114" s="25">
        <v>44919.340277777781</v>
      </c>
      <c r="B114" s="25">
        <v>44919.34375</v>
      </c>
      <c r="C114" s="26">
        <v>5217583.1845337898</v>
      </c>
      <c r="D114" s="27">
        <v>34309.095921</v>
      </c>
      <c r="E114" s="26">
        <f t="shared" si="4"/>
        <v>152.07579927339904</v>
      </c>
      <c r="F114" s="38">
        <f t="shared" si="5"/>
        <v>-1.2329597989721088</v>
      </c>
      <c r="G114" s="38">
        <f t="shared" si="6"/>
        <v>1.1312193366698486</v>
      </c>
      <c r="H114" s="38">
        <f t="shared" si="7"/>
        <v>151.9740588110968</v>
      </c>
      <c r="I114" s="9"/>
      <c r="J114" s="16"/>
      <c r="K114" s="16"/>
      <c r="L114" s="20"/>
      <c r="M114" s="20"/>
      <c r="P114" s="16"/>
    </row>
    <row r="115" spans="1:16" x14ac:dyDescent="0.25">
      <c r="A115" s="25">
        <v>44919.34375</v>
      </c>
      <c r="B115" s="25">
        <v>44919.347222222219</v>
      </c>
      <c r="C115" s="26">
        <v>5227777.4273758205</v>
      </c>
      <c r="D115" s="27">
        <v>35028.896271999998</v>
      </c>
      <c r="E115" s="26">
        <f t="shared" si="4"/>
        <v>149.2418541190118</v>
      </c>
      <c r="F115" s="38">
        <f t="shared" si="5"/>
        <v>-1.2329597989721088</v>
      </c>
      <c r="G115" s="38">
        <f t="shared" si="6"/>
        <v>1.1312193366698486</v>
      </c>
      <c r="H115" s="38">
        <f t="shared" si="7"/>
        <v>149.14011365670956</v>
      </c>
      <c r="I115" s="9"/>
      <c r="J115" s="16"/>
      <c r="K115" s="16"/>
      <c r="L115" s="20"/>
      <c r="M115" s="20"/>
      <c r="P115" s="16"/>
    </row>
    <row r="116" spans="1:16" x14ac:dyDescent="0.25">
      <c r="A116" s="25">
        <v>44919.347222222219</v>
      </c>
      <c r="B116" s="25">
        <v>44919.350694444445</v>
      </c>
      <c r="C116" s="26">
        <v>5222734.2435959</v>
      </c>
      <c r="D116" s="27">
        <v>34993.859200999999</v>
      </c>
      <c r="E116" s="26">
        <f t="shared" si="4"/>
        <v>149.24716401232629</v>
      </c>
      <c r="F116" s="38">
        <f t="shared" si="5"/>
        <v>-1.2329597989721088</v>
      </c>
      <c r="G116" s="38">
        <f t="shared" si="6"/>
        <v>1.1312193366698486</v>
      </c>
      <c r="H116" s="38">
        <f t="shared" si="7"/>
        <v>149.14542355002405</v>
      </c>
      <c r="I116" s="9"/>
      <c r="J116" s="16"/>
      <c r="K116" s="16"/>
      <c r="L116" s="20"/>
      <c r="M116" s="20"/>
      <c r="P116" s="16"/>
    </row>
    <row r="117" spans="1:16" x14ac:dyDescent="0.25">
      <c r="A117" s="25">
        <v>44919.350694444445</v>
      </c>
      <c r="B117" s="25">
        <v>44919.354166666664</v>
      </c>
      <c r="C117" s="26">
        <v>5245761.5039674696</v>
      </c>
      <c r="D117" s="27">
        <v>35140.591987</v>
      </c>
      <c r="E117" s="26">
        <f t="shared" si="4"/>
        <v>149.27925818404253</v>
      </c>
      <c r="F117" s="38">
        <f t="shared" si="5"/>
        <v>-1.2329597989721088</v>
      </c>
      <c r="G117" s="38">
        <f t="shared" si="6"/>
        <v>1.1312193366698486</v>
      </c>
      <c r="H117" s="38">
        <f t="shared" si="7"/>
        <v>149.17751772174029</v>
      </c>
      <c r="I117" s="9"/>
      <c r="J117" s="16"/>
      <c r="K117" s="16"/>
      <c r="L117" s="20"/>
      <c r="M117" s="20"/>
      <c r="P117" s="16"/>
    </row>
    <row r="118" spans="1:16" x14ac:dyDescent="0.25">
      <c r="A118" s="25">
        <v>44919.354166666664</v>
      </c>
      <c r="B118" s="25">
        <v>44919.357638888891</v>
      </c>
      <c r="C118" s="26">
        <v>5244091.0814847499</v>
      </c>
      <c r="D118" s="27">
        <v>34797.672676000002</v>
      </c>
      <c r="E118" s="26">
        <f t="shared" si="4"/>
        <v>150.70235099664023</v>
      </c>
      <c r="F118" s="38">
        <f t="shared" si="5"/>
        <v>-1.2329597989721088</v>
      </c>
      <c r="G118" s="38">
        <f t="shared" si="6"/>
        <v>1.1312193366698486</v>
      </c>
      <c r="H118" s="38">
        <f t="shared" si="7"/>
        <v>150.60061053433799</v>
      </c>
      <c r="I118" s="9"/>
      <c r="J118" s="16"/>
      <c r="K118" s="16"/>
      <c r="L118" s="20"/>
      <c r="M118" s="20"/>
      <c r="P118" s="16"/>
    </row>
    <row r="119" spans="1:16" x14ac:dyDescent="0.25">
      <c r="A119" s="25">
        <v>44919.357638888891</v>
      </c>
      <c r="B119" s="25">
        <v>44919.361111111109</v>
      </c>
      <c r="C119" s="26">
        <v>5231655.7495780503</v>
      </c>
      <c r="D119" s="27">
        <v>34717.895882999997</v>
      </c>
      <c r="E119" s="26">
        <f t="shared" si="4"/>
        <v>150.69046140379115</v>
      </c>
      <c r="F119" s="38">
        <f t="shared" si="5"/>
        <v>-1.2329597989721088</v>
      </c>
      <c r="G119" s="38">
        <f t="shared" si="6"/>
        <v>1.1312193366698486</v>
      </c>
      <c r="H119" s="38">
        <f t="shared" si="7"/>
        <v>150.5887209414889</v>
      </c>
      <c r="I119" s="9"/>
      <c r="J119" s="16"/>
      <c r="K119" s="16"/>
      <c r="L119" s="20"/>
      <c r="M119" s="20"/>
      <c r="P119" s="16"/>
    </row>
    <row r="120" spans="1:16" x14ac:dyDescent="0.25">
      <c r="A120" s="25">
        <v>44919.361111111109</v>
      </c>
      <c r="B120" s="25">
        <v>44919.364583333336</v>
      </c>
      <c r="C120" s="26">
        <v>5160166.8732736101</v>
      </c>
      <c r="D120" s="27">
        <v>34678.666770000003</v>
      </c>
      <c r="E120" s="26">
        <f t="shared" si="4"/>
        <v>148.79945954951168</v>
      </c>
      <c r="F120" s="38">
        <f t="shared" si="5"/>
        <v>-1.2329597989721088</v>
      </c>
      <c r="G120" s="38">
        <f t="shared" si="6"/>
        <v>1.1312193366698486</v>
      </c>
      <c r="H120" s="38">
        <f t="shared" si="7"/>
        <v>148.69771908720944</v>
      </c>
      <c r="I120" s="9"/>
      <c r="J120" s="16"/>
      <c r="K120" s="16"/>
      <c r="L120" s="20"/>
      <c r="M120" s="20"/>
      <c r="P120" s="16"/>
    </row>
    <row r="121" spans="1:16" x14ac:dyDescent="0.25">
      <c r="A121" s="25">
        <v>44919.364583333336</v>
      </c>
      <c r="B121" s="25">
        <v>44919.368055555555</v>
      </c>
      <c r="C121" s="26">
        <v>5105864.7175298501</v>
      </c>
      <c r="D121" s="27">
        <v>35179.372668000004</v>
      </c>
      <c r="E121" s="26">
        <f t="shared" si="4"/>
        <v>145.13802635753839</v>
      </c>
      <c r="F121" s="38">
        <f t="shared" si="5"/>
        <v>-1.2329597989721088</v>
      </c>
      <c r="G121" s="38">
        <f t="shared" si="6"/>
        <v>1.1312193366698486</v>
      </c>
      <c r="H121" s="38">
        <f t="shared" si="7"/>
        <v>145.03628589523615</v>
      </c>
      <c r="I121" s="9"/>
      <c r="J121" s="16"/>
      <c r="K121" s="16"/>
      <c r="L121" s="20"/>
      <c r="M121" s="20"/>
      <c r="P121" s="16"/>
    </row>
    <row r="122" spans="1:16" x14ac:dyDescent="0.25">
      <c r="A122" s="25">
        <v>44919.368055555555</v>
      </c>
      <c r="B122" s="25">
        <v>44919.371527777781</v>
      </c>
      <c r="C122" s="26">
        <v>5120797.76332385</v>
      </c>
      <c r="D122" s="27">
        <v>35357.676229999997</v>
      </c>
      <c r="E122" s="26">
        <f t="shared" si="4"/>
        <v>144.82845903145062</v>
      </c>
      <c r="F122" s="38">
        <f t="shared" si="5"/>
        <v>-1.2329597989721088</v>
      </c>
      <c r="G122" s="38">
        <f t="shared" si="6"/>
        <v>1.1312193366698486</v>
      </c>
      <c r="H122" s="38">
        <f t="shared" si="7"/>
        <v>144.72671856914837</v>
      </c>
      <c r="I122" s="9"/>
      <c r="J122" s="16"/>
      <c r="K122" s="16"/>
      <c r="L122" s="20"/>
      <c r="M122" s="20"/>
      <c r="P122" s="16"/>
    </row>
    <row r="123" spans="1:16" x14ac:dyDescent="0.25">
      <c r="A123" s="25">
        <v>44919.371527777781</v>
      </c>
      <c r="B123" s="25">
        <v>44919.375</v>
      </c>
      <c r="C123" s="26">
        <v>5105068.6816204498</v>
      </c>
      <c r="D123" s="27">
        <v>35299.942222999998</v>
      </c>
      <c r="E123" s="26">
        <f t="shared" si="4"/>
        <v>144.6197460995898</v>
      </c>
      <c r="F123" s="38">
        <f t="shared" si="5"/>
        <v>-1.2329597989721088</v>
      </c>
      <c r="G123" s="38">
        <f t="shared" si="6"/>
        <v>1.1312193366698486</v>
      </c>
      <c r="H123" s="38">
        <f t="shared" si="7"/>
        <v>144.51800563728756</v>
      </c>
      <c r="I123" s="9"/>
      <c r="J123" s="16"/>
      <c r="K123" s="16"/>
      <c r="L123" s="20"/>
      <c r="M123" s="20"/>
      <c r="P123" s="16"/>
    </row>
    <row r="124" spans="1:16" x14ac:dyDescent="0.25">
      <c r="A124" s="25">
        <v>44919.375</v>
      </c>
      <c r="B124" s="25">
        <v>44919.378472222219</v>
      </c>
      <c r="C124" s="26">
        <v>5015388.3385788603</v>
      </c>
      <c r="D124" s="27">
        <v>34571.167165999999</v>
      </c>
      <c r="E124" s="26">
        <f t="shared" si="4"/>
        <v>145.07431335761748</v>
      </c>
      <c r="F124" s="38">
        <f t="shared" si="5"/>
        <v>-1.2329597989721088</v>
      </c>
      <c r="G124" s="38">
        <f t="shared" si="6"/>
        <v>1.1312193366698486</v>
      </c>
      <c r="H124" s="38">
        <f t="shared" si="7"/>
        <v>144.97257289531524</v>
      </c>
      <c r="I124" s="9"/>
      <c r="J124" s="16"/>
      <c r="K124" s="16"/>
      <c r="L124" s="20"/>
      <c r="M124" s="20"/>
      <c r="P124" s="16"/>
    </row>
    <row r="125" spans="1:16" x14ac:dyDescent="0.25">
      <c r="A125" s="25">
        <v>44919.378472222219</v>
      </c>
      <c r="B125" s="25">
        <v>44919.381944444445</v>
      </c>
      <c r="C125" s="26">
        <v>5024585.80330831</v>
      </c>
      <c r="D125" s="27">
        <v>34624.800883000004</v>
      </c>
      <c r="E125" s="26">
        <f t="shared" si="4"/>
        <v>145.11522594127808</v>
      </c>
      <c r="F125" s="38">
        <f t="shared" si="5"/>
        <v>-1.2329597989721088</v>
      </c>
      <c r="G125" s="38">
        <f t="shared" si="6"/>
        <v>1.1312193366698486</v>
      </c>
      <c r="H125" s="38">
        <f t="shared" si="7"/>
        <v>145.01348547897584</v>
      </c>
      <c r="I125" s="9"/>
      <c r="J125" s="16"/>
      <c r="K125" s="16"/>
      <c r="L125" s="20"/>
      <c r="M125" s="20"/>
      <c r="P125" s="16"/>
    </row>
    <row r="126" spans="1:16" x14ac:dyDescent="0.25">
      <c r="A126" s="25">
        <v>44919.381944444445</v>
      </c>
      <c r="B126" s="25">
        <v>44919.385416666664</v>
      </c>
      <c r="C126" s="26">
        <v>5022289.6094261296</v>
      </c>
      <c r="D126" s="27">
        <v>34690.549906</v>
      </c>
      <c r="E126" s="26">
        <f t="shared" si="4"/>
        <v>144.77399819359698</v>
      </c>
      <c r="F126" s="38">
        <f t="shared" si="5"/>
        <v>-1.2329597989721088</v>
      </c>
      <c r="G126" s="38">
        <f t="shared" si="6"/>
        <v>1.1312193366698486</v>
      </c>
      <c r="H126" s="38">
        <f t="shared" si="7"/>
        <v>144.67225773129474</v>
      </c>
      <c r="I126" s="9"/>
      <c r="J126" s="16"/>
      <c r="K126" s="16"/>
      <c r="L126" s="20"/>
      <c r="M126" s="20"/>
      <c r="P126" s="16"/>
    </row>
    <row r="127" spans="1:16" x14ac:dyDescent="0.25">
      <c r="A127" s="25">
        <v>44919.385416666664</v>
      </c>
      <c r="B127" s="25">
        <v>44919.388888888891</v>
      </c>
      <c r="C127" s="26">
        <v>4921750.4641608298</v>
      </c>
      <c r="D127" s="27">
        <v>35909.008732000002</v>
      </c>
      <c r="E127" s="26">
        <f t="shared" si="4"/>
        <v>137.06171899350858</v>
      </c>
      <c r="F127" s="38">
        <f t="shared" si="5"/>
        <v>-1.2329597989721088</v>
      </c>
      <c r="G127" s="38">
        <f t="shared" si="6"/>
        <v>1.1312193366698486</v>
      </c>
      <c r="H127" s="38">
        <f t="shared" si="7"/>
        <v>136.95997853120633</v>
      </c>
      <c r="I127" s="9"/>
      <c r="J127" s="16"/>
      <c r="K127" s="16"/>
      <c r="L127" s="20"/>
      <c r="M127" s="20"/>
      <c r="P127" s="16"/>
    </row>
    <row r="128" spans="1:16" x14ac:dyDescent="0.25">
      <c r="A128" s="25">
        <v>44919.388888888891</v>
      </c>
      <c r="B128" s="25">
        <v>44919.392361111109</v>
      </c>
      <c r="C128" s="26">
        <v>4826848.0736520896</v>
      </c>
      <c r="D128" s="27">
        <v>35797.857158999999</v>
      </c>
      <c r="E128" s="26">
        <f t="shared" si="4"/>
        <v>134.8362292249262</v>
      </c>
      <c r="F128" s="38">
        <f t="shared" si="5"/>
        <v>-1.2329597989721088</v>
      </c>
      <c r="G128" s="38">
        <f t="shared" si="6"/>
        <v>1.1312193366698486</v>
      </c>
      <c r="H128" s="38">
        <f t="shared" si="7"/>
        <v>134.73448876262395</v>
      </c>
      <c r="I128" s="9"/>
      <c r="J128" s="16"/>
      <c r="K128" s="16"/>
      <c r="L128" s="20"/>
      <c r="M128" s="20"/>
      <c r="P128" s="16"/>
    </row>
    <row r="129" spans="1:16" x14ac:dyDescent="0.25">
      <c r="A129" s="25">
        <v>44919.392361111109</v>
      </c>
      <c r="B129" s="25">
        <v>44919.395833333336</v>
      </c>
      <c r="C129" s="26">
        <v>4818313.98006141</v>
      </c>
      <c r="D129" s="27">
        <v>35829.783450000003</v>
      </c>
      <c r="E129" s="26">
        <f t="shared" si="4"/>
        <v>134.47789844405017</v>
      </c>
      <c r="F129" s="38">
        <f t="shared" si="5"/>
        <v>-1.2329597989721088</v>
      </c>
      <c r="G129" s="38">
        <f t="shared" si="6"/>
        <v>1.1312193366698486</v>
      </c>
      <c r="H129" s="38">
        <f t="shared" si="7"/>
        <v>134.37615798174792</v>
      </c>
      <c r="I129" s="9"/>
      <c r="J129" s="16"/>
      <c r="K129" s="16"/>
      <c r="L129" s="20"/>
      <c r="M129" s="20"/>
      <c r="P129" s="16"/>
    </row>
    <row r="130" spans="1:16" x14ac:dyDescent="0.25">
      <c r="A130" s="25">
        <v>44919.395833333336</v>
      </c>
      <c r="B130" s="25">
        <v>44919.399305555555</v>
      </c>
      <c r="C130" s="26">
        <v>4807518.8568339702</v>
      </c>
      <c r="D130" s="27">
        <v>35662.617144999997</v>
      </c>
      <c r="E130" s="26">
        <f t="shared" si="4"/>
        <v>134.80555387416368</v>
      </c>
      <c r="F130" s="38">
        <f t="shared" si="5"/>
        <v>-1.2329597989721088</v>
      </c>
      <c r="G130" s="38">
        <f t="shared" si="6"/>
        <v>1.1312193366698486</v>
      </c>
      <c r="H130" s="38">
        <f t="shared" si="7"/>
        <v>134.70381341186143</v>
      </c>
      <c r="I130" s="9"/>
      <c r="J130" s="16"/>
      <c r="K130" s="16"/>
      <c r="L130" s="20"/>
      <c r="M130" s="20"/>
      <c r="P130" s="16"/>
    </row>
    <row r="131" spans="1:16" x14ac:dyDescent="0.25">
      <c r="A131" s="25">
        <v>44919.399305555555</v>
      </c>
      <c r="B131" s="25">
        <v>44919.402777777781</v>
      </c>
      <c r="C131" s="26">
        <v>4891422.5673136702</v>
      </c>
      <c r="D131" s="27">
        <v>34798.499330999999</v>
      </c>
      <c r="E131" s="26">
        <f t="shared" si="4"/>
        <v>140.56418125353414</v>
      </c>
      <c r="F131" s="38">
        <f t="shared" si="5"/>
        <v>-1.2329597989721088</v>
      </c>
      <c r="G131" s="38">
        <f t="shared" si="6"/>
        <v>1.1312193366698486</v>
      </c>
      <c r="H131" s="38">
        <f t="shared" si="7"/>
        <v>140.4624407912319</v>
      </c>
      <c r="I131" s="9"/>
      <c r="J131" s="16"/>
      <c r="K131" s="16"/>
      <c r="L131" s="20"/>
      <c r="M131" s="20"/>
      <c r="P131" s="16"/>
    </row>
    <row r="132" spans="1:16" x14ac:dyDescent="0.25">
      <c r="A132" s="25">
        <v>44919.402777777781</v>
      </c>
      <c r="B132" s="25">
        <v>44919.40625</v>
      </c>
      <c r="C132" s="26">
        <v>4888475.6857504202</v>
      </c>
      <c r="D132" s="27">
        <v>34785.036441999997</v>
      </c>
      <c r="E132" s="26">
        <f t="shared" ref="E132:E195" si="8">C132/D132</f>
        <v>140.53386702358023</v>
      </c>
      <c r="F132" s="38">
        <f t="shared" ref="F132:F195" si="9">$M$3</f>
        <v>-1.2329597989721088</v>
      </c>
      <c r="G132" s="38">
        <f t="shared" ref="G132:G195" si="10">$Q$3</f>
        <v>1.1312193366698486</v>
      </c>
      <c r="H132" s="38">
        <f t="shared" ref="H132:H195" si="11">E132+F132+G132</f>
        <v>140.43212656127798</v>
      </c>
      <c r="I132" s="9"/>
      <c r="J132" s="16"/>
      <c r="K132" s="16"/>
      <c r="L132" s="20"/>
      <c r="M132" s="20"/>
      <c r="P132" s="16"/>
    </row>
    <row r="133" spans="1:16" x14ac:dyDescent="0.25">
      <c r="A133" s="25">
        <v>44919.40625</v>
      </c>
      <c r="B133" s="25">
        <v>44919.409722222219</v>
      </c>
      <c r="C133" s="26">
        <v>4896941.0145440605</v>
      </c>
      <c r="D133" s="27">
        <v>34405.540833999999</v>
      </c>
      <c r="E133" s="26">
        <f t="shared" si="8"/>
        <v>142.33001126681432</v>
      </c>
      <c r="F133" s="38">
        <f t="shared" si="9"/>
        <v>-1.2329597989721088</v>
      </c>
      <c r="G133" s="38">
        <f t="shared" si="10"/>
        <v>1.1312193366698486</v>
      </c>
      <c r="H133" s="38">
        <f t="shared" si="11"/>
        <v>142.22827080451208</v>
      </c>
      <c r="I133" s="9"/>
      <c r="J133" s="16"/>
      <c r="K133" s="16"/>
      <c r="L133" s="20"/>
      <c r="M133" s="20"/>
      <c r="P133" s="16"/>
    </row>
    <row r="134" spans="1:16" x14ac:dyDescent="0.25">
      <c r="A134" s="25">
        <v>44919.409722222219</v>
      </c>
      <c r="B134" s="25">
        <v>44919.413194444445</v>
      </c>
      <c r="C134" s="26">
        <v>4899844.8076416003</v>
      </c>
      <c r="D134" s="27">
        <v>34605.758329999997</v>
      </c>
      <c r="E134" s="26">
        <f t="shared" si="8"/>
        <v>141.59044748902056</v>
      </c>
      <c r="F134" s="38">
        <f t="shared" si="9"/>
        <v>-1.2329597989721088</v>
      </c>
      <c r="G134" s="38">
        <f t="shared" si="10"/>
        <v>1.1312193366698486</v>
      </c>
      <c r="H134" s="38">
        <f t="shared" si="11"/>
        <v>141.48870702671832</v>
      </c>
      <c r="I134" s="9"/>
      <c r="J134" s="16"/>
      <c r="K134" s="16"/>
      <c r="L134" s="20"/>
      <c r="M134" s="20"/>
      <c r="P134" s="16"/>
    </row>
    <row r="135" spans="1:16" x14ac:dyDescent="0.25">
      <c r="A135" s="25">
        <v>44919.413194444445</v>
      </c>
      <c r="B135" s="25">
        <v>44919.416666666664</v>
      </c>
      <c r="C135" s="26">
        <v>4816238.0550961001</v>
      </c>
      <c r="D135" s="27">
        <v>35504.971409999998</v>
      </c>
      <c r="E135" s="26">
        <f t="shared" si="8"/>
        <v>135.64968126518767</v>
      </c>
      <c r="F135" s="38">
        <f t="shared" si="9"/>
        <v>-1.2329597989721088</v>
      </c>
      <c r="G135" s="38">
        <f t="shared" si="10"/>
        <v>1.1312193366698486</v>
      </c>
      <c r="H135" s="38">
        <f t="shared" si="11"/>
        <v>135.54794080288542</v>
      </c>
      <c r="I135" s="9"/>
      <c r="J135" s="16"/>
      <c r="K135" s="16"/>
      <c r="L135" s="20"/>
      <c r="M135" s="20"/>
      <c r="P135" s="16"/>
    </row>
    <row r="136" spans="1:16" x14ac:dyDescent="0.25">
      <c r="A136" s="25">
        <v>44919.416666666664</v>
      </c>
      <c r="B136" s="25">
        <v>44919.420138888891</v>
      </c>
      <c r="C136" s="26">
        <v>4801643.9098009402</v>
      </c>
      <c r="D136" s="27">
        <v>36523.438848999998</v>
      </c>
      <c r="E136" s="26">
        <f t="shared" si="8"/>
        <v>131.46746476016477</v>
      </c>
      <c r="F136" s="38">
        <f t="shared" si="9"/>
        <v>-1.2329597989721088</v>
      </c>
      <c r="G136" s="38">
        <f t="shared" si="10"/>
        <v>1.1312193366698486</v>
      </c>
      <c r="H136" s="38">
        <f t="shared" si="11"/>
        <v>131.36572429786253</v>
      </c>
      <c r="I136" s="9"/>
      <c r="J136" s="16"/>
      <c r="K136" s="16"/>
      <c r="L136" s="20"/>
      <c r="M136" s="20"/>
      <c r="P136" s="16"/>
    </row>
    <row r="137" spans="1:16" x14ac:dyDescent="0.25">
      <c r="A137" s="25">
        <v>44919.420138888891</v>
      </c>
      <c r="B137" s="25">
        <v>44919.423611111109</v>
      </c>
      <c r="C137" s="26">
        <v>4846968.1461191196</v>
      </c>
      <c r="D137" s="27">
        <v>36548.869933000002</v>
      </c>
      <c r="E137" s="26">
        <f t="shared" si="8"/>
        <v>132.61608785728251</v>
      </c>
      <c r="F137" s="38">
        <f t="shared" si="9"/>
        <v>-1.2329597989721088</v>
      </c>
      <c r="G137" s="38">
        <f t="shared" si="10"/>
        <v>1.1312193366698486</v>
      </c>
      <c r="H137" s="38">
        <f t="shared" si="11"/>
        <v>132.51434739498026</v>
      </c>
      <c r="I137" s="9"/>
      <c r="J137" s="16"/>
      <c r="K137" s="16"/>
      <c r="L137" s="20"/>
      <c r="M137" s="20"/>
      <c r="P137" s="16"/>
    </row>
    <row r="138" spans="1:16" x14ac:dyDescent="0.25">
      <c r="A138" s="25">
        <v>44919.423611111109</v>
      </c>
      <c r="B138" s="25">
        <v>44919.427083333336</v>
      </c>
      <c r="C138" s="26">
        <v>4853141.9728163704</v>
      </c>
      <c r="D138" s="27">
        <v>36626.503934</v>
      </c>
      <c r="E138" s="26">
        <f t="shared" si="8"/>
        <v>132.50355484546395</v>
      </c>
      <c r="F138" s="38">
        <f t="shared" si="9"/>
        <v>-1.2329597989721088</v>
      </c>
      <c r="G138" s="38">
        <f t="shared" si="10"/>
        <v>1.1312193366698486</v>
      </c>
      <c r="H138" s="38">
        <f t="shared" si="11"/>
        <v>132.40181438316171</v>
      </c>
      <c r="I138" s="9"/>
      <c r="J138" s="16"/>
      <c r="K138" s="16"/>
      <c r="L138" s="20"/>
      <c r="M138" s="20"/>
      <c r="P138" s="16"/>
    </row>
    <row r="139" spans="1:16" x14ac:dyDescent="0.25">
      <c r="A139" s="25">
        <v>44919.427083333336</v>
      </c>
      <c r="B139" s="25">
        <v>44919.430555555555</v>
      </c>
      <c r="C139" s="26">
        <v>4853140.2285855804</v>
      </c>
      <c r="D139" s="27">
        <v>37081.269388000001</v>
      </c>
      <c r="E139" s="26">
        <f t="shared" si="8"/>
        <v>130.87848147280855</v>
      </c>
      <c r="F139" s="38">
        <f t="shared" si="9"/>
        <v>-1.2329597989721088</v>
      </c>
      <c r="G139" s="38">
        <f t="shared" si="10"/>
        <v>1.1312193366698486</v>
      </c>
      <c r="H139" s="38">
        <f t="shared" si="11"/>
        <v>130.7767410105063</v>
      </c>
      <c r="I139" s="9"/>
      <c r="J139" s="16"/>
      <c r="K139" s="16"/>
      <c r="L139" s="20"/>
      <c r="M139" s="20"/>
      <c r="P139" s="16"/>
    </row>
    <row r="140" spans="1:16" x14ac:dyDescent="0.25">
      <c r="A140" s="25">
        <v>44919.430555555555</v>
      </c>
      <c r="B140" s="25">
        <v>44919.434027777781</v>
      </c>
      <c r="C140" s="26">
        <v>4801331.0456075603</v>
      </c>
      <c r="D140" s="27">
        <v>36862.417912999997</v>
      </c>
      <c r="E140" s="26">
        <f t="shared" si="8"/>
        <v>130.25003017814277</v>
      </c>
      <c r="F140" s="38">
        <f t="shared" si="9"/>
        <v>-1.2329597989721088</v>
      </c>
      <c r="G140" s="38">
        <f t="shared" si="10"/>
        <v>1.1312193366698486</v>
      </c>
      <c r="H140" s="38">
        <f t="shared" si="11"/>
        <v>130.14828971584052</v>
      </c>
      <c r="I140" s="9"/>
      <c r="J140" s="16"/>
      <c r="K140" s="16"/>
      <c r="L140" s="20"/>
      <c r="M140" s="20"/>
      <c r="P140" s="16"/>
    </row>
    <row r="141" spans="1:16" x14ac:dyDescent="0.25">
      <c r="A141" s="25">
        <v>44919.434027777781</v>
      </c>
      <c r="B141" s="25">
        <v>44919.4375</v>
      </c>
      <c r="C141" s="26">
        <v>4813310.7537180297</v>
      </c>
      <c r="D141" s="27">
        <v>36882.618123</v>
      </c>
      <c r="E141" s="26">
        <f t="shared" si="8"/>
        <v>130.50349998652752</v>
      </c>
      <c r="F141" s="38">
        <f t="shared" si="9"/>
        <v>-1.2329597989721088</v>
      </c>
      <c r="G141" s="38">
        <f t="shared" si="10"/>
        <v>1.1312193366698486</v>
      </c>
      <c r="H141" s="38">
        <f t="shared" si="11"/>
        <v>130.40175952422527</v>
      </c>
      <c r="I141" s="9"/>
      <c r="J141" s="16"/>
      <c r="K141" s="16"/>
      <c r="L141" s="20"/>
      <c r="M141" s="20"/>
      <c r="P141" s="16"/>
    </row>
    <row r="142" spans="1:16" x14ac:dyDescent="0.25">
      <c r="A142" s="25">
        <v>44919.4375</v>
      </c>
      <c r="B142" s="25">
        <v>44919.440972222219</v>
      </c>
      <c r="C142" s="26">
        <v>4710197.2110070596</v>
      </c>
      <c r="D142" s="27">
        <v>35899.090647999998</v>
      </c>
      <c r="E142" s="26">
        <f t="shared" si="8"/>
        <v>131.20658841171715</v>
      </c>
      <c r="F142" s="38">
        <f t="shared" si="9"/>
        <v>-1.2329597989721088</v>
      </c>
      <c r="G142" s="38">
        <f t="shared" si="10"/>
        <v>1.1312193366698486</v>
      </c>
      <c r="H142" s="38">
        <f t="shared" si="11"/>
        <v>131.1048479494149</v>
      </c>
      <c r="I142" s="9"/>
      <c r="J142" s="16"/>
      <c r="K142" s="16"/>
      <c r="L142" s="20"/>
      <c r="M142" s="20"/>
      <c r="P142" s="16"/>
    </row>
    <row r="143" spans="1:16" x14ac:dyDescent="0.25">
      <c r="A143" s="25">
        <v>44919.440972222219</v>
      </c>
      <c r="B143" s="25">
        <v>44919.444444444445</v>
      </c>
      <c r="C143" s="26">
        <v>4720683.3100357503</v>
      </c>
      <c r="D143" s="27">
        <v>35924.625462999997</v>
      </c>
      <c r="E143" s="26">
        <f t="shared" si="8"/>
        <v>131.40521993465859</v>
      </c>
      <c r="F143" s="38">
        <f t="shared" si="9"/>
        <v>-1.2329597989721088</v>
      </c>
      <c r="G143" s="38">
        <f t="shared" si="10"/>
        <v>1.1312193366698486</v>
      </c>
      <c r="H143" s="38">
        <f t="shared" si="11"/>
        <v>131.30347947235634</v>
      </c>
      <c r="I143" s="9"/>
      <c r="J143" s="16"/>
      <c r="K143" s="16"/>
      <c r="L143" s="20"/>
      <c r="M143" s="20"/>
      <c r="P143" s="16"/>
    </row>
    <row r="144" spans="1:16" x14ac:dyDescent="0.25">
      <c r="A144" s="25">
        <v>44919.444444444445</v>
      </c>
      <c r="B144" s="25">
        <v>44919.447916666664</v>
      </c>
      <c r="C144" s="26">
        <v>4868759.5632310398</v>
      </c>
      <c r="D144" s="27">
        <v>37115.863469000004</v>
      </c>
      <c r="E144" s="26">
        <f t="shared" si="8"/>
        <v>131.17732172114322</v>
      </c>
      <c r="F144" s="38">
        <f t="shared" si="9"/>
        <v>-1.2329597989721088</v>
      </c>
      <c r="G144" s="38">
        <f t="shared" si="10"/>
        <v>1.1312193366698486</v>
      </c>
      <c r="H144" s="38">
        <f t="shared" si="11"/>
        <v>131.07558125884097</v>
      </c>
      <c r="I144" s="9"/>
      <c r="J144" s="16"/>
      <c r="K144" s="16"/>
      <c r="L144" s="20"/>
      <c r="M144" s="20"/>
      <c r="P144" s="16"/>
    </row>
    <row r="145" spans="1:16" x14ac:dyDescent="0.25">
      <c r="A145" s="25">
        <v>44919.447916666664</v>
      </c>
      <c r="B145" s="25">
        <v>44919.451388888891</v>
      </c>
      <c r="C145" s="26">
        <v>4859276.8545753798</v>
      </c>
      <c r="D145" s="27">
        <v>37213.484311</v>
      </c>
      <c r="E145" s="26">
        <f t="shared" si="8"/>
        <v>130.57838964944804</v>
      </c>
      <c r="F145" s="38">
        <f t="shared" si="9"/>
        <v>-1.2329597989721088</v>
      </c>
      <c r="G145" s="38">
        <f t="shared" si="10"/>
        <v>1.1312193366698486</v>
      </c>
      <c r="H145" s="38">
        <f t="shared" si="11"/>
        <v>130.4766491871458</v>
      </c>
      <c r="I145" s="9"/>
      <c r="J145" s="16"/>
      <c r="K145" s="16"/>
      <c r="L145" s="20"/>
      <c r="M145" s="20"/>
      <c r="P145" s="16"/>
    </row>
    <row r="146" spans="1:16" x14ac:dyDescent="0.25">
      <c r="A146" s="25">
        <v>44919.451388888891</v>
      </c>
      <c r="B146" s="25">
        <v>44919.454861111109</v>
      </c>
      <c r="C146" s="26">
        <v>4857238.0515125403</v>
      </c>
      <c r="D146" s="27">
        <v>37158.789285999999</v>
      </c>
      <c r="E146" s="26">
        <f t="shared" si="8"/>
        <v>130.71572418917751</v>
      </c>
      <c r="F146" s="38">
        <f t="shared" si="9"/>
        <v>-1.2329597989721088</v>
      </c>
      <c r="G146" s="38">
        <f t="shared" si="10"/>
        <v>1.1312193366698486</v>
      </c>
      <c r="H146" s="38">
        <f t="shared" si="11"/>
        <v>130.61398372687526</v>
      </c>
      <c r="I146" s="9"/>
      <c r="J146" s="16"/>
      <c r="K146" s="16"/>
      <c r="L146" s="20"/>
      <c r="M146" s="20"/>
      <c r="P146" s="16"/>
    </row>
    <row r="147" spans="1:16" x14ac:dyDescent="0.25">
      <c r="A147" s="25">
        <v>44919.454861111109</v>
      </c>
      <c r="B147" s="25">
        <v>44919.458333333336</v>
      </c>
      <c r="C147" s="26">
        <v>4858926.2500390299</v>
      </c>
      <c r="D147" s="27">
        <v>37006.560750999997</v>
      </c>
      <c r="E147" s="26">
        <f t="shared" si="8"/>
        <v>131.29904945051484</v>
      </c>
      <c r="F147" s="38">
        <f t="shared" si="9"/>
        <v>-1.2329597989721088</v>
      </c>
      <c r="G147" s="38">
        <f t="shared" si="10"/>
        <v>1.1312193366698486</v>
      </c>
      <c r="H147" s="38">
        <f t="shared" si="11"/>
        <v>131.1973089882126</v>
      </c>
      <c r="I147" s="9"/>
      <c r="J147" s="16"/>
      <c r="K147" s="16"/>
      <c r="L147" s="20"/>
      <c r="M147" s="20"/>
      <c r="P147" s="16"/>
    </row>
    <row r="148" spans="1:16" x14ac:dyDescent="0.25">
      <c r="A148" s="25">
        <v>44919.458333333336</v>
      </c>
      <c r="B148" s="25">
        <v>44919.461805555555</v>
      </c>
      <c r="C148" s="26">
        <v>4866832.1380072804</v>
      </c>
      <c r="D148" s="27">
        <v>37448.056328999999</v>
      </c>
      <c r="E148" s="26">
        <f t="shared" si="8"/>
        <v>129.96220939345193</v>
      </c>
      <c r="F148" s="38">
        <f t="shared" si="9"/>
        <v>-1.2329597989721088</v>
      </c>
      <c r="G148" s="38">
        <f t="shared" si="10"/>
        <v>1.1312193366698486</v>
      </c>
      <c r="H148" s="38">
        <f t="shared" si="11"/>
        <v>129.86046893114968</v>
      </c>
      <c r="I148" s="9"/>
      <c r="J148" s="16"/>
      <c r="K148" s="16"/>
      <c r="L148" s="20"/>
      <c r="M148" s="20"/>
      <c r="P148" s="16"/>
    </row>
    <row r="149" spans="1:16" x14ac:dyDescent="0.25">
      <c r="A149" s="25">
        <v>44919.461805555555</v>
      </c>
      <c r="B149" s="25">
        <v>44919.465277777781</v>
      </c>
      <c r="C149" s="26">
        <v>4877693.2809883403</v>
      </c>
      <c r="D149" s="27">
        <v>37736.424502000002</v>
      </c>
      <c r="E149" s="26">
        <f t="shared" si="8"/>
        <v>129.25690086854482</v>
      </c>
      <c r="F149" s="38">
        <f t="shared" si="9"/>
        <v>-1.2329597989721088</v>
      </c>
      <c r="G149" s="38">
        <f t="shared" si="10"/>
        <v>1.1312193366698486</v>
      </c>
      <c r="H149" s="38">
        <f t="shared" si="11"/>
        <v>129.15516040624257</v>
      </c>
      <c r="I149" s="9"/>
      <c r="J149" s="16"/>
      <c r="K149" s="16"/>
      <c r="L149" s="20"/>
      <c r="M149" s="20"/>
      <c r="P149" s="16"/>
    </row>
    <row r="150" spans="1:16" x14ac:dyDescent="0.25">
      <c r="A150" s="25">
        <v>44919.465277777781</v>
      </c>
      <c r="B150" s="25">
        <v>44919.46875</v>
      </c>
      <c r="C150" s="26">
        <v>4869874.9160836898</v>
      </c>
      <c r="D150" s="27">
        <v>37614.212345</v>
      </c>
      <c r="E150" s="26">
        <f t="shared" si="8"/>
        <v>129.46901217595308</v>
      </c>
      <c r="F150" s="38">
        <f t="shared" si="9"/>
        <v>-1.2329597989721088</v>
      </c>
      <c r="G150" s="38">
        <f t="shared" si="10"/>
        <v>1.1312193366698486</v>
      </c>
      <c r="H150" s="38">
        <f t="shared" si="11"/>
        <v>129.36727171365084</v>
      </c>
      <c r="I150" s="9"/>
      <c r="J150" s="16"/>
      <c r="K150" s="16"/>
      <c r="L150" s="20"/>
      <c r="M150" s="20"/>
      <c r="P150" s="16"/>
    </row>
    <row r="151" spans="1:16" x14ac:dyDescent="0.25">
      <c r="A151" s="25">
        <v>44919.46875</v>
      </c>
      <c r="B151" s="25">
        <v>44919.472222222219</v>
      </c>
      <c r="C151" s="26">
        <v>4779004.3379276199</v>
      </c>
      <c r="D151" s="27">
        <v>37385.552234000002</v>
      </c>
      <c r="E151" s="26">
        <f t="shared" si="8"/>
        <v>127.83024597350715</v>
      </c>
      <c r="F151" s="38">
        <f t="shared" si="9"/>
        <v>-1.2329597989721088</v>
      </c>
      <c r="G151" s="38">
        <f t="shared" si="10"/>
        <v>1.1312193366698486</v>
      </c>
      <c r="H151" s="38">
        <f t="shared" si="11"/>
        <v>127.72850551120489</v>
      </c>
      <c r="I151" s="9"/>
      <c r="J151" s="16"/>
      <c r="K151" s="16"/>
      <c r="L151" s="20"/>
      <c r="M151" s="20"/>
      <c r="P151" s="16"/>
    </row>
    <row r="152" spans="1:16" x14ac:dyDescent="0.25">
      <c r="A152" s="25">
        <v>44919.472222222219</v>
      </c>
      <c r="B152" s="25">
        <v>44919.475694444445</v>
      </c>
      <c r="C152" s="26">
        <v>4621810.00431557</v>
      </c>
      <c r="D152" s="27">
        <v>36947.512930999997</v>
      </c>
      <c r="E152" s="26">
        <f t="shared" si="8"/>
        <v>125.09123450195052</v>
      </c>
      <c r="F152" s="38">
        <f t="shared" si="9"/>
        <v>-1.2329597989721088</v>
      </c>
      <c r="G152" s="38">
        <f t="shared" si="10"/>
        <v>1.1312193366698486</v>
      </c>
      <c r="H152" s="38">
        <f t="shared" si="11"/>
        <v>124.98949403964826</v>
      </c>
      <c r="I152" s="9"/>
      <c r="J152" s="16"/>
      <c r="K152" s="16"/>
      <c r="L152" s="20"/>
      <c r="M152" s="20"/>
      <c r="P152" s="16"/>
    </row>
    <row r="153" spans="1:16" x14ac:dyDescent="0.25">
      <c r="A153" s="25">
        <v>44919.475694444445</v>
      </c>
      <c r="B153" s="25">
        <v>44919.479166666664</v>
      </c>
      <c r="C153" s="26">
        <v>4880978.4128997801</v>
      </c>
      <c r="D153" s="27">
        <v>37724.693588000002</v>
      </c>
      <c r="E153" s="26">
        <f t="shared" si="8"/>
        <v>129.38417648148612</v>
      </c>
      <c r="F153" s="38">
        <f t="shared" si="9"/>
        <v>-1.2329597989721088</v>
      </c>
      <c r="G153" s="38">
        <f t="shared" si="10"/>
        <v>1.1312193366698486</v>
      </c>
      <c r="H153" s="38">
        <f t="shared" si="11"/>
        <v>129.28243601918388</v>
      </c>
      <c r="I153" s="9"/>
      <c r="J153" s="16"/>
      <c r="K153" s="16"/>
      <c r="L153" s="20"/>
      <c r="M153" s="20"/>
      <c r="P153" s="16"/>
    </row>
    <row r="154" spans="1:16" x14ac:dyDescent="0.25">
      <c r="A154" s="25">
        <v>44919.479166666664</v>
      </c>
      <c r="B154" s="25">
        <v>44919.482638888891</v>
      </c>
      <c r="C154" s="26">
        <v>4868458.2152351001</v>
      </c>
      <c r="D154" s="27">
        <v>36884.936061</v>
      </c>
      <c r="E154" s="26">
        <f t="shared" si="8"/>
        <v>131.99042034893824</v>
      </c>
      <c r="F154" s="38">
        <f t="shared" si="9"/>
        <v>-1.2329597989721088</v>
      </c>
      <c r="G154" s="38">
        <f t="shared" si="10"/>
        <v>1.1312193366698486</v>
      </c>
      <c r="H154" s="38">
        <f t="shared" si="11"/>
        <v>131.888679886636</v>
      </c>
      <c r="I154" s="9"/>
      <c r="J154" s="16"/>
      <c r="K154" s="16"/>
      <c r="L154" s="20"/>
      <c r="M154" s="20"/>
      <c r="P154" s="16"/>
    </row>
    <row r="155" spans="1:16" x14ac:dyDescent="0.25">
      <c r="A155" s="25">
        <v>44919.482638888891</v>
      </c>
      <c r="B155" s="25">
        <v>44919.486111111109</v>
      </c>
      <c r="C155" s="26">
        <v>4651660.2660617596</v>
      </c>
      <c r="D155" s="27">
        <v>36830.180163999998</v>
      </c>
      <c r="E155" s="26">
        <f t="shared" si="8"/>
        <v>126.30023109711986</v>
      </c>
      <c r="F155" s="38">
        <f t="shared" si="9"/>
        <v>-1.2329597989721088</v>
      </c>
      <c r="G155" s="38">
        <f t="shared" si="10"/>
        <v>1.1312193366698486</v>
      </c>
      <c r="H155" s="38">
        <f t="shared" si="11"/>
        <v>126.1984906348176</v>
      </c>
      <c r="I155" s="9"/>
      <c r="J155" s="16"/>
      <c r="K155" s="16"/>
      <c r="L155" s="20"/>
      <c r="M155" s="20"/>
      <c r="P155" s="16"/>
    </row>
    <row r="156" spans="1:16" x14ac:dyDescent="0.25">
      <c r="A156" s="25">
        <v>44919.486111111109</v>
      </c>
      <c r="B156" s="25">
        <v>44919.489583333336</v>
      </c>
      <c r="C156" s="26">
        <v>4788906.2955860402</v>
      </c>
      <c r="D156" s="27">
        <v>36954.185469999997</v>
      </c>
      <c r="E156" s="26">
        <f t="shared" si="8"/>
        <v>129.59036262546638</v>
      </c>
      <c r="F156" s="38">
        <f t="shared" si="9"/>
        <v>-1.2329597989721088</v>
      </c>
      <c r="G156" s="38">
        <f t="shared" si="10"/>
        <v>1.1312193366698486</v>
      </c>
      <c r="H156" s="38">
        <f t="shared" si="11"/>
        <v>129.48862216316414</v>
      </c>
      <c r="I156" s="9"/>
      <c r="J156" s="16"/>
      <c r="K156" s="16"/>
      <c r="L156" s="20"/>
      <c r="M156" s="20"/>
      <c r="P156" s="16"/>
    </row>
    <row r="157" spans="1:16" x14ac:dyDescent="0.25">
      <c r="A157" s="25">
        <v>44919.489583333336</v>
      </c>
      <c r="B157" s="25">
        <v>44919.493055555555</v>
      </c>
      <c r="C157" s="26">
        <v>4781097.6578909196</v>
      </c>
      <c r="D157" s="27">
        <v>37044.744735</v>
      </c>
      <c r="E157" s="26">
        <f t="shared" si="8"/>
        <v>129.06277778649996</v>
      </c>
      <c r="F157" s="38">
        <f t="shared" si="9"/>
        <v>-1.2329597989721088</v>
      </c>
      <c r="G157" s="38">
        <f t="shared" si="10"/>
        <v>1.1312193366698486</v>
      </c>
      <c r="H157" s="38">
        <f t="shared" si="11"/>
        <v>128.96103732419772</v>
      </c>
      <c r="I157" s="9"/>
      <c r="J157" s="16"/>
      <c r="K157" s="16"/>
      <c r="L157" s="20"/>
      <c r="M157" s="20"/>
      <c r="P157" s="16"/>
    </row>
    <row r="158" spans="1:16" x14ac:dyDescent="0.25">
      <c r="A158" s="25">
        <v>44919.493055555555</v>
      </c>
      <c r="B158" s="25">
        <v>44919.496527777781</v>
      </c>
      <c r="C158" s="26">
        <v>4683284.5137748998</v>
      </c>
      <c r="D158" s="27">
        <v>36587.350805000002</v>
      </c>
      <c r="E158" s="26">
        <f t="shared" si="8"/>
        <v>128.0028318731097</v>
      </c>
      <c r="F158" s="38">
        <f t="shared" si="9"/>
        <v>-1.2329597989721088</v>
      </c>
      <c r="G158" s="38">
        <f t="shared" si="10"/>
        <v>1.1312193366698486</v>
      </c>
      <c r="H158" s="38">
        <f t="shared" si="11"/>
        <v>127.90109141080744</v>
      </c>
      <c r="I158" s="9"/>
      <c r="J158" s="16"/>
      <c r="K158" s="16"/>
      <c r="L158" s="20"/>
      <c r="M158" s="20"/>
      <c r="P158" s="16"/>
    </row>
    <row r="159" spans="1:16" x14ac:dyDescent="0.25">
      <c r="A159" s="25">
        <v>44919.496527777781</v>
      </c>
      <c r="B159" s="25">
        <v>44919.5</v>
      </c>
      <c r="C159" s="26">
        <v>4795683.3144271802</v>
      </c>
      <c r="D159" s="27">
        <v>36977.181907999999</v>
      </c>
      <c r="E159" s="26">
        <f t="shared" si="8"/>
        <v>129.6930449258935</v>
      </c>
      <c r="F159" s="38">
        <f t="shared" si="9"/>
        <v>-1.2329597989721088</v>
      </c>
      <c r="G159" s="38">
        <f t="shared" si="10"/>
        <v>1.1312193366698486</v>
      </c>
      <c r="H159" s="38">
        <f t="shared" si="11"/>
        <v>129.59130446359126</v>
      </c>
      <c r="I159" s="9"/>
      <c r="J159" s="16"/>
      <c r="K159" s="16"/>
      <c r="L159" s="20"/>
      <c r="M159" s="20"/>
      <c r="P159" s="16"/>
    </row>
    <row r="160" spans="1:16" x14ac:dyDescent="0.25">
      <c r="A160" s="25">
        <v>44919.5</v>
      </c>
      <c r="B160" s="25">
        <v>44919.503472222219</v>
      </c>
      <c r="C160" s="26">
        <v>4889843.25437555</v>
      </c>
      <c r="D160" s="27">
        <v>37386.433018000003</v>
      </c>
      <c r="E160" s="26">
        <f t="shared" si="8"/>
        <v>130.79191727173585</v>
      </c>
      <c r="F160" s="38">
        <f t="shared" si="9"/>
        <v>-1.2329597989721088</v>
      </c>
      <c r="G160" s="38">
        <f t="shared" si="10"/>
        <v>1.1312193366698486</v>
      </c>
      <c r="H160" s="38">
        <f t="shared" si="11"/>
        <v>130.69017680943361</v>
      </c>
      <c r="I160" s="9"/>
      <c r="J160" s="16"/>
      <c r="K160" s="16"/>
      <c r="L160" s="20"/>
      <c r="M160" s="20"/>
      <c r="P160" s="16"/>
    </row>
    <row r="161" spans="1:16" x14ac:dyDescent="0.25">
      <c r="A161" s="25">
        <v>44919.503472222219</v>
      </c>
      <c r="B161" s="25">
        <v>44919.506944444445</v>
      </c>
      <c r="C161" s="26">
        <v>4857796.2898359299</v>
      </c>
      <c r="D161" s="27">
        <v>37311.491694999997</v>
      </c>
      <c r="E161" s="26">
        <f t="shared" si="8"/>
        <v>130.19571368375253</v>
      </c>
      <c r="F161" s="38">
        <f t="shared" si="9"/>
        <v>-1.2329597989721088</v>
      </c>
      <c r="G161" s="38">
        <f t="shared" si="10"/>
        <v>1.1312193366698486</v>
      </c>
      <c r="H161" s="38">
        <f t="shared" si="11"/>
        <v>130.09397322145028</v>
      </c>
      <c r="I161" s="9"/>
      <c r="J161" s="16"/>
      <c r="K161" s="16"/>
      <c r="L161" s="20"/>
      <c r="M161" s="20"/>
      <c r="P161" s="16"/>
    </row>
    <row r="162" spans="1:16" x14ac:dyDescent="0.25">
      <c r="A162" s="25">
        <v>44919.506944444445</v>
      </c>
      <c r="B162" s="25">
        <v>44919.510416666664</v>
      </c>
      <c r="C162" s="26">
        <v>4739797.4640884297</v>
      </c>
      <c r="D162" s="27">
        <v>36746.116908999997</v>
      </c>
      <c r="E162" s="26">
        <f t="shared" si="8"/>
        <v>128.98770979873362</v>
      </c>
      <c r="F162" s="38">
        <f t="shared" si="9"/>
        <v>-1.2329597989721088</v>
      </c>
      <c r="G162" s="38">
        <f t="shared" si="10"/>
        <v>1.1312193366698486</v>
      </c>
      <c r="H162" s="38">
        <f t="shared" si="11"/>
        <v>128.88596933643137</v>
      </c>
      <c r="I162" s="9"/>
      <c r="J162" s="16"/>
      <c r="K162" s="16"/>
      <c r="L162" s="20"/>
      <c r="M162" s="20"/>
      <c r="P162" s="16"/>
    </row>
    <row r="163" spans="1:16" x14ac:dyDescent="0.25">
      <c r="A163" s="25">
        <v>44919.510416666664</v>
      </c>
      <c r="B163" s="25">
        <v>44919.513888888891</v>
      </c>
      <c r="C163" s="26">
        <v>4848563.46509727</v>
      </c>
      <c r="D163" s="27">
        <v>37324.827746000003</v>
      </c>
      <c r="E163" s="26">
        <f t="shared" si="8"/>
        <v>129.90183097675185</v>
      </c>
      <c r="F163" s="38">
        <f t="shared" si="9"/>
        <v>-1.2329597989721088</v>
      </c>
      <c r="G163" s="38">
        <f t="shared" si="10"/>
        <v>1.1312193366698486</v>
      </c>
      <c r="H163" s="38">
        <f t="shared" si="11"/>
        <v>129.80009051444961</v>
      </c>
      <c r="I163" s="9"/>
      <c r="J163" s="16"/>
      <c r="K163" s="16"/>
      <c r="L163" s="20"/>
      <c r="M163" s="20"/>
      <c r="P163" s="16"/>
    </row>
    <row r="164" spans="1:16" x14ac:dyDescent="0.25">
      <c r="A164" s="25">
        <v>44919.513888888891</v>
      </c>
      <c r="B164" s="25">
        <v>44919.517361111109</v>
      </c>
      <c r="C164" s="26">
        <v>4499776.8106636098</v>
      </c>
      <c r="D164" s="27">
        <v>35047.051205000003</v>
      </c>
      <c r="E164" s="26">
        <f t="shared" si="8"/>
        <v>128.3924511749407</v>
      </c>
      <c r="F164" s="38">
        <f t="shared" si="9"/>
        <v>-1.2329597989721088</v>
      </c>
      <c r="G164" s="38">
        <f t="shared" si="10"/>
        <v>1.1312193366698486</v>
      </c>
      <c r="H164" s="38">
        <f t="shared" si="11"/>
        <v>128.29071071263846</v>
      </c>
      <c r="I164" s="9"/>
      <c r="J164" s="16"/>
      <c r="K164" s="16"/>
      <c r="L164" s="20"/>
      <c r="M164" s="20"/>
      <c r="P164" s="16"/>
    </row>
    <row r="165" spans="1:16" x14ac:dyDescent="0.25">
      <c r="A165" s="25">
        <v>44919.517361111109</v>
      </c>
      <c r="B165" s="25">
        <v>44919.520833333336</v>
      </c>
      <c r="C165" s="26">
        <v>4514986.3912724396</v>
      </c>
      <c r="D165" s="27">
        <v>35607.730275000002</v>
      </c>
      <c r="E165" s="26">
        <f t="shared" si="8"/>
        <v>126.79792720296996</v>
      </c>
      <c r="F165" s="38">
        <f t="shared" si="9"/>
        <v>-1.2329597989721088</v>
      </c>
      <c r="G165" s="38">
        <f t="shared" si="10"/>
        <v>1.1312193366698486</v>
      </c>
      <c r="H165" s="38">
        <f t="shared" si="11"/>
        <v>126.6961867406677</v>
      </c>
      <c r="I165" s="9"/>
      <c r="J165" s="16"/>
      <c r="K165" s="16"/>
      <c r="L165" s="20"/>
      <c r="M165" s="20"/>
      <c r="P165" s="16"/>
    </row>
    <row r="166" spans="1:16" x14ac:dyDescent="0.25">
      <c r="A166" s="25">
        <v>44919.520833333336</v>
      </c>
      <c r="B166" s="25">
        <v>44919.524305555555</v>
      </c>
      <c r="C166" s="26">
        <v>4488393.2692174204</v>
      </c>
      <c r="D166" s="27">
        <v>35485.671445</v>
      </c>
      <c r="E166" s="26">
        <f t="shared" si="8"/>
        <v>126.48466511825983</v>
      </c>
      <c r="F166" s="38">
        <f t="shared" si="9"/>
        <v>-1.2329597989721088</v>
      </c>
      <c r="G166" s="38">
        <f t="shared" si="10"/>
        <v>1.1312193366698486</v>
      </c>
      <c r="H166" s="38">
        <f t="shared" si="11"/>
        <v>126.38292465595757</v>
      </c>
      <c r="I166" s="9"/>
      <c r="J166" s="16"/>
      <c r="K166" s="16"/>
      <c r="L166" s="20"/>
      <c r="M166" s="20"/>
      <c r="P166" s="16"/>
    </row>
    <row r="167" spans="1:16" x14ac:dyDescent="0.25">
      <c r="A167" s="25">
        <v>44919.524305555555</v>
      </c>
      <c r="B167" s="25">
        <v>44919.527777777781</v>
      </c>
      <c r="C167" s="26">
        <v>4259272.0516820597</v>
      </c>
      <c r="D167" s="27">
        <v>33475.258901000001</v>
      </c>
      <c r="E167" s="26">
        <f t="shared" si="8"/>
        <v>127.23641852266071</v>
      </c>
      <c r="F167" s="38">
        <f t="shared" si="9"/>
        <v>-1.2329597989721088</v>
      </c>
      <c r="G167" s="38">
        <f t="shared" si="10"/>
        <v>1.1312193366698486</v>
      </c>
      <c r="H167" s="38">
        <f t="shared" si="11"/>
        <v>127.13467806035845</v>
      </c>
      <c r="I167" s="9"/>
      <c r="J167" s="16"/>
      <c r="K167" s="16"/>
      <c r="L167" s="20"/>
      <c r="M167" s="20"/>
      <c r="P167" s="16"/>
    </row>
    <row r="168" spans="1:16" x14ac:dyDescent="0.25">
      <c r="A168" s="25">
        <v>44919.527777777781</v>
      </c>
      <c r="B168" s="25">
        <v>44919.53125</v>
      </c>
      <c r="C168" s="26">
        <v>4075805.0917525999</v>
      </c>
      <c r="D168" s="27">
        <v>33891.790667000001</v>
      </c>
      <c r="E168" s="26">
        <f t="shared" si="8"/>
        <v>120.25936108832275</v>
      </c>
      <c r="F168" s="38">
        <f t="shared" si="9"/>
        <v>-1.2329597989721088</v>
      </c>
      <c r="G168" s="38">
        <f t="shared" si="10"/>
        <v>1.1312193366698486</v>
      </c>
      <c r="H168" s="38">
        <f t="shared" si="11"/>
        <v>120.15762062602049</v>
      </c>
      <c r="I168" s="9"/>
      <c r="J168" s="16"/>
      <c r="K168" s="16"/>
      <c r="L168" s="20"/>
      <c r="M168" s="20"/>
      <c r="P168" s="16"/>
    </row>
    <row r="169" spans="1:16" x14ac:dyDescent="0.25">
      <c r="A169" s="25">
        <v>44919.53125</v>
      </c>
      <c r="B169" s="25">
        <v>44919.534722222219</v>
      </c>
      <c r="C169" s="26">
        <v>4092613.1174638802</v>
      </c>
      <c r="D169" s="27">
        <v>34214.695168999999</v>
      </c>
      <c r="E169" s="26">
        <f t="shared" si="8"/>
        <v>119.61565336908117</v>
      </c>
      <c r="F169" s="38">
        <f t="shared" si="9"/>
        <v>-1.2329597989721088</v>
      </c>
      <c r="G169" s="38">
        <f t="shared" si="10"/>
        <v>1.1312193366698486</v>
      </c>
      <c r="H169" s="38">
        <f t="shared" si="11"/>
        <v>119.51391290677891</v>
      </c>
      <c r="I169" s="9"/>
      <c r="J169" s="16"/>
      <c r="K169" s="16"/>
      <c r="L169" s="20"/>
      <c r="M169" s="20"/>
      <c r="P169" s="16"/>
    </row>
    <row r="170" spans="1:16" x14ac:dyDescent="0.25">
      <c r="A170" s="25">
        <v>44919.534722222219</v>
      </c>
      <c r="B170" s="25">
        <v>44919.538194444445</v>
      </c>
      <c r="C170" s="26">
        <v>4061995.0822806801</v>
      </c>
      <c r="D170" s="27">
        <v>34255.336745000001</v>
      </c>
      <c r="E170" s="26">
        <f t="shared" si="8"/>
        <v>118.57991975144076</v>
      </c>
      <c r="F170" s="38">
        <f t="shared" si="9"/>
        <v>-1.2329597989721088</v>
      </c>
      <c r="G170" s="38">
        <f t="shared" si="10"/>
        <v>1.1312193366698486</v>
      </c>
      <c r="H170" s="38">
        <f t="shared" si="11"/>
        <v>118.4781792891385</v>
      </c>
      <c r="I170" s="9"/>
      <c r="J170" s="16"/>
      <c r="K170" s="16"/>
      <c r="L170" s="20"/>
      <c r="M170" s="20"/>
      <c r="P170" s="16"/>
    </row>
    <row r="171" spans="1:16" x14ac:dyDescent="0.25">
      <c r="A171" s="25">
        <v>44919.538194444445</v>
      </c>
      <c r="B171" s="25">
        <v>44919.541666666664</v>
      </c>
      <c r="C171" s="26">
        <v>4010806.7919836901</v>
      </c>
      <c r="D171" s="27">
        <v>34176.738567</v>
      </c>
      <c r="E171" s="26">
        <f t="shared" si="8"/>
        <v>117.35487235333804</v>
      </c>
      <c r="F171" s="38">
        <f t="shared" si="9"/>
        <v>-1.2329597989721088</v>
      </c>
      <c r="G171" s="38">
        <f t="shared" si="10"/>
        <v>1.1312193366698486</v>
      </c>
      <c r="H171" s="38">
        <f t="shared" si="11"/>
        <v>117.25313189103578</v>
      </c>
      <c r="I171" s="9"/>
      <c r="J171" s="16"/>
      <c r="K171" s="16"/>
      <c r="L171" s="20"/>
      <c r="M171" s="20"/>
      <c r="P171" s="16"/>
    </row>
    <row r="172" spans="1:16" x14ac:dyDescent="0.25">
      <c r="A172" s="25">
        <v>44919.541666666664</v>
      </c>
      <c r="B172" s="25">
        <v>44919.545138888891</v>
      </c>
      <c r="C172" s="26">
        <v>4161163.2030686201</v>
      </c>
      <c r="D172" s="27">
        <v>33384.401843</v>
      </c>
      <c r="E172" s="26">
        <f t="shared" si="8"/>
        <v>124.64393469254647</v>
      </c>
      <c r="F172" s="38">
        <f t="shared" si="9"/>
        <v>-1.2329597989721088</v>
      </c>
      <c r="G172" s="38">
        <f t="shared" si="10"/>
        <v>1.1312193366698486</v>
      </c>
      <c r="H172" s="38">
        <f t="shared" si="11"/>
        <v>124.54219423024421</v>
      </c>
      <c r="I172" s="9"/>
      <c r="J172" s="16"/>
      <c r="K172" s="16"/>
      <c r="L172" s="20"/>
      <c r="M172" s="20"/>
      <c r="P172" s="16"/>
    </row>
    <row r="173" spans="1:16" x14ac:dyDescent="0.25">
      <c r="A173" s="25">
        <v>44919.545138888891</v>
      </c>
      <c r="B173" s="25">
        <v>44919.548611111109</v>
      </c>
      <c r="C173" s="26">
        <v>4205501.9610989904</v>
      </c>
      <c r="D173" s="27">
        <v>33600.677969999997</v>
      </c>
      <c r="E173" s="26">
        <f t="shared" si="8"/>
        <v>125.16122337929691</v>
      </c>
      <c r="F173" s="38">
        <f t="shared" si="9"/>
        <v>-1.2329597989721088</v>
      </c>
      <c r="G173" s="38">
        <f t="shared" si="10"/>
        <v>1.1312193366698486</v>
      </c>
      <c r="H173" s="38">
        <f t="shared" si="11"/>
        <v>125.05948291699465</v>
      </c>
      <c r="I173" s="9"/>
      <c r="J173" s="16"/>
      <c r="K173" s="16"/>
      <c r="L173" s="20"/>
      <c r="M173" s="20"/>
      <c r="P173" s="16"/>
    </row>
    <row r="174" spans="1:16" x14ac:dyDescent="0.25">
      <c r="A174" s="25">
        <v>44919.548611111109</v>
      </c>
      <c r="B174" s="25">
        <v>44919.552083333336</v>
      </c>
      <c r="C174" s="26">
        <v>4113672.9906129101</v>
      </c>
      <c r="D174" s="27">
        <v>34034.253795999997</v>
      </c>
      <c r="E174" s="26">
        <f t="shared" si="8"/>
        <v>120.86861123120569</v>
      </c>
      <c r="F174" s="38">
        <f t="shared" si="9"/>
        <v>-1.2329597989721088</v>
      </c>
      <c r="G174" s="38">
        <f t="shared" si="10"/>
        <v>1.1312193366698486</v>
      </c>
      <c r="H174" s="38">
        <f t="shared" si="11"/>
        <v>120.76687076890343</v>
      </c>
      <c r="I174" s="9"/>
      <c r="J174" s="16"/>
      <c r="K174" s="16"/>
      <c r="L174" s="20"/>
      <c r="M174" s="20"/>
      <c r="P174" s="16"/>
    </row>
    <row r="175" spans="1:16" x14ac:dyDescent="0.25">
      <c r="A175" s="25">
        <v>44919.552083333336</v>
      </c>
      <c r="B175" s="25">
        <v>44919.555555555555</v>
      </c>
      <c r="C175" s="26">
        <v>4033455.2312538899</v>
      </c>
      <c r="D175" s="27">
        <v>34039.062964999997</v>
      </c>
      <c r="E175" s="26">
        <f t="shared" si="8"/>
        <v>118.49489615507957</v>
      </c>
      <c r="F175" s="38">
        <f t="shared" si="9"/>
        <v>-1.2329597989721088</v>
      </c>
      <c r="G175" s="38">
        <f t="shared" si="10"/>
        <v>1.1312193366698486</v>
      </c>
      <c r="H175" s="38">
        <f t="shared" si="11"/>
        <v>118.39315569277731</v>
      </c>
      <c r="I175" s="9"/>
      <c r="J175" s="16"/>
      <c r="K175" s="16"/>
      <c r="L175" s="20"/>
      <c r="M175" s="20"/>
      <c r="P175" s="16"/>
    </row>
    <row r="176" spans="1:16" x14ac:dyDescent="0.25">
      <c r="A176" s="25">
        <v>44919.555555555555</v>
      </c>
      <c r="B176" s="25">
        <v>44919.559027777781</v>
      </c>
      <c r="C176" s="26">
        <v>3962087.7046443401</v>
      </c>
      <c r="D176" s="27">
        <v>32871.984671999999</v>
      </c>
      <c r="E176" s="26">
        <f t="shared" si="8"/>
        <v>120.5308332970599</v>
      </c>
      <c r="F176" s="38">
        <f t="shared" si="9"/>
        <v>-1.2329597989721088</v>
      </c>
      <c r="G176" s="38">
        <f t="shared" si="10"/>
        <v>1.1312193366698486</v>
      </c>
      <c r="H176" s="38">
        <f t="shared" si="11"/>
        <v>120.42909283475764</v>
      </c>
      <c r="I176" s="9"/>
      <c r="J176" s="16"/>
      <c r="K176" s="16"/>
      <c r="L176" s="20"/>
      <c r="M176" s="20"/>
      <c r="P176" s="16"/>
    </row>
    <row r="177" spans="1:16" x14ac:dyDescent="0.25">
      <c r="A177" s="25">
        <v>44919.559027777781</v>
      </c>
      <c r="B177" s="25">
        <v>44919.5625</v>
      </c>
      <c r="C177" s="26">
        <v>3862997.4803210399</v>
      </c>
      <c r="D177" s="27">
        <v>33113.037871</v>
      </c>
      <c r="E177" s="26">
        <f t="shared" si="8"/>
        <v>116.66092055251163</v>
      </c>
      <c r="F177" s="38">
        <f t="shared" si="9"/>
        <v>-1.2329597989721088</v>
      </c>
      <c r="G177" s="38">
        <f t="shared" si="10"/>
        <v>1.1312193366698486</v>
      </c>
      <c r="H177" s="38">
        <f t="shared" si="11"/>
        <v>116.55918009020937</v>
      </c>
      <c r="I177" s="9"/>
      <c r="J177" s="16"/>
      <c r="K177" s="16"/>
      <c r="L177" s="20"/>
      <c r="M177" s="20"/>
      <c r="P177" s="16"/>
    </row>
    <row r="178" spans="1:16" x14ac:dyDescent="0.25">
      <c r="A178" s="25">
        <v>44919.5625</v>
      </c>
      <c r="B178" s="25">
        <v>44919.565972222219</v>
      </c>
      <c r="C178" s="26">
        <v>3968700.4849181101</v>
      </c>
      <c r="D178" s="27">
        <v>32850.963508000001</v>
      </c>
      <c r="E178" s="26">
        <f t="shared" si="8"/>
        <v>120.80925674985563</v>
      </c>
      <c r="F178" s="38">
        <f t="shared" si="9"/>
        <v>-1.2329597989721088</v>
      </c>
      <c r="G178" s="38">
        <f t="shared" si="10"/>
        <v>1.1312193366698486</v>
      </c>
      <c r="H178" s="38">
        <f t="shared" si="11"/>
        <v>120.70751628755337</v>
      </c>
      <c r="I178" s="9"/>
      <c r="J178" s="16"/>
      <c r="K178" s="16"/>
      <c r="L178" s="20"/>
      <c r="M178" s="20"/>
      <c r="P178" s="16"/>
    </row>
    <row r="179" spans="1:16" x14ac:dyDescent="0.25">
      <c r="A179" s="25">
        <v>44919.565972222219</v>
      </c>
      <c r="B179" s="25">
        <v>44919.569444444445</v>
      </c>
      <c r="C179" s="26">
        <v>3903834.15942665</v>
      </c>
      <c r="D179" s="27">
        <v>32510.557057000002</v>
      </c>
      <c r="E179" s="26">
        <f t="shared" si="8"/>
        <v>120.07896858187169</v>
      </c>
      <c r="F179" s="38">
        <f t="shared" si="9"/>
        <v>-1.2329597989721088</v>
      </c>
      <c r="G179" s="38">
        <f t="shared" si="10"/>
        <v>1.1312193366698486</v>
      </c>
      <c r="H179" s="38">
        <f t="shared" si="11"/>
        <v>119.97722811956943</v>
      </c>
      <c r="I179" s="9"/>
      <c r="J179" s="16"/>
      <c r="K179" s="16"/>
      <c r="L179" s="20"/>
      <c r="M179" s="20"/>
      <c r="P179" s="16"/>
    </row>
    <row r="180" spans="1:16" x14ac:dyDescent="0.25">
      <c r="A180" s="25">
        <v>44919.569444444445</v>
      </c>
      <c r="B180" s="25">
        <v>44919.572916666664</v>
      </c>
      <c r="C180" s="26">
        <v>3952376.37971476</v>
      </c>
      <c r="D180" s="27">
        <v>34245.350377000002</v>
      </c>
      <c r="E180" s="26">
        <f t="shared" si="8"/>
        <v>115.4135185128452</v>
      </c>
      <c r="F180" s="38">
        <f t="shared" si="9"/>
        <v>-1.2329597989721088</v>
      </c>
      <c r="G180" s="38">
        <f t="shared" si="10"/>
        <v>1.1312193366698486</v>
      </c>
      <c r="H180" s="38">
        <f t="shared" si="11"/>
        <v>115.31177805054294</v>
      </c>
      <c r="I180" s="9"/>
      <c r="J180" s="16"/>
      <c r="K180" s="16"/>
      <c r="L180" s="20"/>
      <c r="M180" s="20"/>
      <c r="P180" s="16"/>
    </row>
    <row r="181" spans="1:16" x14ac:dyDescent="0.25">
      <c r="A181" s="25">
        <v>44919.572916666664</v>
      </c>
      <c r="B181" s="25">
        <v>44919.576388888891</v>
      </c>
      <c r="C181" s="26">
        <v>3909877.7225259002</v>
      </c>
      <c r="D181" s="27">
        <v>34097.247613</v>
      </c>
      <c r="E181" s="26">
        <f t="shared" si="8"/>
        <v>114.66842622907811</v>
      </c>
      <c r="F181" s="38">
        <f t="shared" si="9"/>
        <v>-1.2329597989721088</v>
      </c>
      <c r="G181" s="38">
        <f t="shared" si="10"/>
        <v>1.1312193366698486</v>
      </c>
      <c r="H181" s="38">
        <f t="shared" si="11"/>
        <v>114.56668576677585</v>
      </c>
      <c r="I181" s="9"/>
      <c r="J181" s="16"/>
      <c r="K181" s="16"/>
      <c r="L181" s="20"/>
      <c r="M181" s="20"/>
      <c r="P181" s="16"/>
    </row>
    <row r="182" spans="1:16" x14ac:dyDescent="0.25">
      <c r="A182" s="25">
        <v>44919.576388888891</v>
      </c>
      <c r="B182" s="25">
        <v>44919.579861111109</v>
      </c>
      <c r="C182" s="26">
        <v>3881631.37566766</v>
      </c>
      <c r="D182" s="27">
        <v>33914.940863999997</v>
      </c>
      <c r="E182" s="26">
        <f t="shared" si="8"/>
        <v>114.45195765586402</v>
      </c>
      <c r="F182" s="38">
        <f t="shared" si="9"/>
        <v>-1.2329597989721088</v>
      </c>
      <c r="G182" s="38">
        <f t="shared" si="10"/>
        <v>1.1312193366698486</v>
      </c>
      <c r="H182" s="38">
        <f t="shared" si="11"/>
        <v>114.35021719356176</v>
      </c>
      <c r="I182" s="9"/>
      <c r="J182" s="16"/>
      <c r="K182" s="16"/>
      <c r="L182" s="20"/>
      <c r="M182" s="20"/>
      <c r="P182" s="16"/>
    </row>
    <row r="183" spans="1:16" x14ac:dyDescent="0.25">
      <c r="A183" s="25">
        <v>44919.579861111109</v>
      </c>
      <c r="B183" s="25">
        <v>44919.583333333336</v>
      </c>
      <c r="C183" s="26">
        <v>3829682.1153648598</v>
      </c>
      <c r="D183" s="27">
        <v>31401.348954000001</v>
      </c>
      <c r="E183" s="26">
        <f t="shared" si="8"/>
        <v>121.9591591741801</v>
      </c>
      <c r="F183" s="38">
        <f t="shared" si="9"/>
        <v>-1.2329597989721088</v>
      </c>
      <c r="G183" s="38">
        <f t="shared" si="10"/>
        <v>1.1312193366698486</v>
      </c>
      <c r="H183" s="38">
        <f t="shared" si="11"/>
        <v>121.85741871187784</v>
      </c>
      <c r="I183" s="9"/>
      <c r="J183" s="16"/>
      <c r="K183" s="16"/>
      <c r="L183" s="20"/>
      <c r="M183" s="20"/>
      <c r="P183" s="16"/>
    </row>
    <row r="184" spans="1:16" x14ac:dyDescent="0.25">
      <c r="A184" s="25">
        <v>44919.583333333336</v>
      </c>
      <c r="B184" s="25">
        <v>44919.586805555555</v>
      </c>
      <c r="C184" s="26">
        <v>3830592.9212446599</v>
      </c>
      <c r="D184" s="27">
        <v>32092.277597</v>
      </c>
      <c r="E184" s="26">
        <f t="shared" si="8"/>
        <v>119.36182808049577</v>
      </c>
      <c r="F184" s="38">
        <f t="shared" si="9"/>
        <v>-1.2329597989721088</v>
      </c>
      <c r="G184" s="38">
        <f t="shared" si="10"/>
        <v>1.1312193366698486</v>
      </c>
      <c r="H184" s="38">
        <f t="shared" si="11"/>
        <v>119.26008761819351</v>
      </c>
      <c r="I184" s="9"/>
      <c r="J184" s="16"/>
      <c r="K184" s="16"/>
      <c r="L184" s="20"/>
      <c r="M184" s="20"/>
      <c r="P184" s="16"/>
    </row>
    <row r="185" spans="1:16" x14ac:dyDescent="0.25">
      <c r="A185" s="25">
        <v>44919.586805555555</v>
      </c>
      <c r="B185" s="25">
        <v>44919.590277777781</v>
      </c>
      <c r="C185" s="26">
        <v>3819096.9948236402</v>
      </c>
      <c r="D185" s="27">
        <v>31336.966357000001</v>
      </c>
      <c r="E185" s="26">
        <f t="shared" si="8"/>
        <v>121.87194354792855</v>
      </c>
      <c r="F185" s="38">
        <f t="shared" si="9"/>
        <v>-1.2329597989721088</v>
      </c>
      <c r="G185" s="38">
        <f t="shared" si="10"/>
        <v>1.1312193366698486</v>
      </c>
      <c r="H185" s="38">
        <f t="shared" si="11"/>
        <v>121.77020308562629</v>
      </c>
      <c r="I185" s="9"/>
      <c r="J185" s="16"/>
      <c r="K185" s="16"/>
      <c r="L185" s="20"/>
      <c r="M185" s="20"/>
      <c r="P185" s="16"/>
    </row>
    <row r="186" spans="1:16" x14ac:dyDescent="0.25">
      <c r="A186" s="25">
        <v>44919.590277777781</v>
      </c>
      <c r="B186" s="25">
        <v>44919.59375</v>
      </c>
      <c r="C186" s="26">
        <v>3804637.03743021</v>
      </c>
      <c r="D186" s="27">
        <v>32664.949995999999</v>
      </c>
      <c r="E186" s="26">
        <f t="shared" si="8"/>
        <v>116.47460161108799</v>
      </c>
      <c r="F186" s="38">
        <f t="shared" si="9"/>
        <v>-1.2329597989721088</v>
      </c>
      <c r="G186" s="38">
        <f t="shared" si="10"/>
        <v>1.1312193366698486</v>
      </c>
      <c r="H186" s="38">
        <f t="shared" si="11"/>
        <v>116.37286114878573</v>
      </c>
      <c r="I186" s="9"/>
      <c r="J186" s="16"/>
      <c r="K186" s="16"/>
      <c r="L186" s="20"/>
      <c r="M186" s="20"/>
      <c r="P186" s="16"/>
    </row>
    <row r="187" spans="1:16" x14ac:dyDescent="0.25">
      <c r="A187" s="25">
        <v>44919.59375</v>
      </c>
      <c r="B187" s="25">
        <v>44919.597222222219</v>
      </c>
      <c r="C187" s="26">
        <v>3787420.0626613102</v>
      </c>
      <c r="D187" s="27">
        <v>33392.669585000003</v>
      </c>
      <c r="E187" s="26">
        <f t="shared" si="8"/>
        <v>113.42070309834169</v>
      </c>
      <c r="F187" s="38">
        <f t="shared" si="9"/>
        <v>-1.2329597989721088</v>
      </c>
      <c r="G187" s="38">
        <f t="shared" si="10"/>
        <v>1.1312193366698486</v>
      </c>
      <c r="H187" s="38">
        <f t="shared" si="11"/>
        <v>113.31896263603943</v>
      </c>
      <c r="I187" s="9"/>
      <c r="J187" s="16"/>
      <c r="K187" s="16"/>
      <c r="L187" s="20"/>
      <c r="M187" s="20"/>
      <c r="P187" s="16"/>
    </row>
    <row r="188" spans="1:16" x14ac:dyDescent="0.25">
      <c r="A188" s="25">
        <v>44919.597222222219</v>
      </c>
      <c r="B188" s="25">
        <v>44919.600694444445</v>
      </c>
      <c r="C188" s="26">
        <v>3902665.5737563702</v>
      </c>
      <c r="D188" s="27">
        <v>35242.026188000003</v>
      </c>
      <c r="E188" s="26">
        <f t="shared" si="8"/>
        <v>110.73896696340455</v>
      </c>
      <c r="F188" s="38">
        <f t="shared" si="9"/>
        <v>-1.2329597989721088</v>
      </c>
      <c r="G188" s="38">
        <f t="shared" si="10"/>
        <v>1.1312193366698486</v>
      </c>
      <c r="H188" s="38">
        <f t="shared" si="11"/>
        <v>110.63722650110229</v>
      </c>
      <c r="I188" s="9"/>
      <c r="J188" s="16"/>
      <c r="K188" s="16"/>
      <c r="L188" s="20"/>
      <c r="M188" s="20"/>
      <c r="P188" s="16"/>
    </row>
    <row r="189" spans="1:16" x14ac:dyDescent="0.25">
      <c r="A189" s="25">
        <v>44919.600694444445</v>
      </c>
      <c r="B189" s="25">
        <v>44919.604166666664</v>
      </c>
      <c r="C189" s="26">
        <v>3879495.3814347</v>
      </c>
      <c r="D189" s="27">
        <v>34758.386234999998</v>
      </c>
      <c r="E189" s="26">
        <f t="shared" si="8"/>
        <v>111.61321918703572</v>
      </c>
      <c r="F189" s="38">
        <f t="shared" si="9"/>
        <v>-1.2329597989721088</v>
      </c>
      <c r="G189" s="38">
        <f t="shared" si="10"/>
        <v>1.1312193366698486</v>
      </c>
      <c r="H189" s="38">
        <f t="shared" si="11"/>
        <v>111.51147872473346</v>
      </c>
      <c r="I189" s="9"/>
      <c r="J189" s="16"/>
      <c r="K189" s="16"/>
      <c r="L189" s="20"/>
      <c r="M189" s="20"/>
      <c r="P189" s="16"/>
    </row>
    <row r="190" spans="1:16" x14ac:dyDescent="0.25">
      <c r="A190" s="25">
        <v>44919.604166666664</v>
      </c>
      <c r="B190" s="25">
        <v>44919.607638888891</v>
      </c>
      <c r="C190" s="26">
        <v>3848086.45018919</v>
      </c>
      <c r="D190" s="27">
        <v>34182.478207</v>
      </c>
      <c r="E190" s="26">
        <f t="shared" si="8"/>
        <v>112.57482347787078</v>
      </c>
      <c r="F190" s="38">
        <f t="shared" si="9"/>
        <v>-1.2329597989721088</v>
      </c>
      <c r="G190" s="38">
        <f t="shared" si="10"/>
        <v>1.1312193366698486</v>
      </c>
      <c r="H190" s="38">
        <f t="shared" si="11"/>
        <v>112.47308301556852</v>
      </c>
      <c r="I190" s="9"/>
      <c r="J190" s="16"/>
      <c r="K190" s="16"/>
      <c r="L190" s="20"/>
      <c r="M190" s="20"/>
      <c r="P190" s="16"/>
    </row>
    <row r="191" spans="1:16" x14ac:dyDescent="0.25">
      <c r="A191" s="25">
        <v>44919.607638888891</v>
      </c>
      <c r="B191" s="25">
        <v>44919.611111111109</v>
      </c>
      <c r="C191" s="26">
        <v>3861367.7536548199</v>
      </c>
      <c r="D191" s="27">
        <v>34308.764842999997</v>
      </c>
      <c r="E191" s="26">
        <f t="shared" si="8"/>
        <v>112.54755953252142</v>
      </c>
      <c r="F191" s="38">
        <f t="shared" si="9"/>
        <v>-1.2329597989721088</v>
      </c>
      <c r="G191" s="38">
        <f t="shared" si="10"/>
        <v>1.1312193366698486</v>
      </c>
      <c r="H191" s="38">
        <f t="shared" si="11"/>
        <v>112.44581907021916</v>
      </c>
      <c r="I191" s="9"/>
      <c r="J191" s="16"/>
      <c r="K191" s="16"/>
      <c r="L191" s="20"/>
      <c r="M191" s="20"/>
      <c r="P191" s="16"/>
    </row>
    <row r="192" spans="1:16" x14ac:dyDescent="0.25">
      <c r="A192" s="25">
        <v>44919.611111111109</v>
      </c>
      <c r="B192" s="25">
        <v>44919.614583333336</v>
      </c>
      <c r="C192" s="26">
        <v>3793593.0657273498</v>
      </c>
      <c r="D192" s="27">
        <v>33527.517075999996</v>
      </c>
      <c r="E192" s="26">
        <f t="shared" si="8"/>
        <v>113.14864316161717</v>
      </c>
      <c r="F192" s="38">
        <f t="shared" si="9"/>
        <v>-1.2329597989721088</v>
      </c>
      <c r="G192" s="38">
        <f t="shared" si="10"/>
        <v>1.1312193366698486</v>
      </c>
      <c r="H192" s="38">
        <f t="shared" si="11"/>
        <v>113.04690269931491</v>
      </c>
      <c r="I192" s="9"/>
      <c r="J192" s="16"/>
      <c r="K192" s="16"/>
      <c r="L192" s="20"/>
      <c r="M192" s="20"/>
      <c r="P192" s="16"/>
    </row>
    <row r="193" spans="1:16" x14ac:dyDescent="0.25">
      <c r="A193" s="25">
        <v>44919.614583333336</v>
      </c>
      <c r="B193" s="25">
        <v>44919.618055555555</v>
      </c>
      <c r="C193" s="26">
        <v>3879195.2160749701</v>
      </c>
      <c r="D193" s="27">
        <v>33802.773100999999</v>
      </c>
      <c r="E193" s="26">
        <f t="shared" si="8"/>
        <v>114.75967384345194</v>
      </c>
      <c r="F193" s="38">
        <f t="shared" si="9"/>
        <v>-1.2329597989721088</v>
      </c>
      <c r="G193" s="38">
        <f t="shared" si="10"/>
        <v>1.1312193366698486</v>
      </c>
      <c r="H193" s="38">
        <f t="shared" si="11"/>
        <v>114.65793338114968</v>
      </c>
      <c r="I193" s="9"/>
      <c r="J193" s="16"/>
      <c r="K193" s="16"/>
      <c r="L193" s="20"/>
      <c r="M193" s="20"/>
      <c r="P193" s="16"/>
    </row>
    <row r="194" spans="1:16" x14ac:dyDescent="0.25">
      <c r="A194" s="25">
        <v>44919.618055555555</v>
      </c>
      <c r="B194" s="25">
        <v>44919.621527777781</v>
      </c>
      <c r="C194" s="26">
        <v>3883628.3889347399</v>
      </c>
      <c r="D194" s="27">
        <v>34742.781103000001</v>
      </c>
      <c r="E194" s="26">
        <f t="shared" si="8"/>
        <v>111.78231176776441</v>
      </c>
      <c r="F194" s="38">
        <f t="shared" si="9"/>
        <v>-1.2329597989721088</v>
      </c>
      <c r="G194" s="38">
        <f t="shared" si="10"/>
        <v>1.1312193366698486</v>
      </c>
      <c r="H194" s="38">
        <f t="shared" si="11"/>
        <v>111.68057130546215</v>
      </c>
      <c r="I194" s="9"/>
      <c r="J194" s="16"/>
      <c r="K194" s="16"/>
      <c r="L194" s="20"/>
      <c r="M194" s="20"/>
      <c r="P194" s="16"/>
    </row>
    <row r="195" spans="1:16" x14ac:dyDescent="0.25">
      <c r="A195" s="25">
        <v>44919.621527777781</v>
      </c>
      <c r="B195" s="25">
        <v>44919.625</v>
      </c>
      <c r="C195" s="26">
        <v>3915806.31620612</v>
      </c>
      <c r="D195" s="27">
        <v>34804.379559000001</v>
      </c>
      <c r="E195" s="26">
        <f t="shared" si="8"/>
        <v>112.50901081480531</v>
      </c>
      <c r="F195" s="38">
        <f t="shared" si="9"/>
        <v>-1.2329597989721088</v>
      </c>
      <c r="G195" s="38">
        <f t="shared" si="10"/>
        <v>1.1312193366698486</v>
      </c>
      <c r="H195" s="38">
        <f t="shared" si="11"/>
        <v>112.40727035250305</v>
      </c>
      <c r="I195" s="9"/>
      <c r="J195" s="16"/>
      <c r="K195" s="16"/>
      <c r="L195" s="20"/>
      <c r="M195" s="20"/>
      <c r="P195" s="16"/>
    </row>
    <row r="196" spans="1:16" x14ac:dyDescent="0.25">
      <c r="A196" s="25">
        <v>44919.625</v>
      </c>
      <c r="B196" s="25">
        <v>44919.628472222219</v>
      </c>
      <c r="C196" s="26">
        <v>3925139.65501591</v>
      </c>
      <c r="D196" s="27">
        <v>34515.303539</v>
      </c>
      <c r="E196" s="26">
        <f t="shared" ref="E196:E259" si="12">C196/D196</f>
        <v>113.72171913773735</v>
      </c>
      <c r="F196" s="38">
        <f t="shared" ref="F196:F259" si="13">$M$3</f>
        <v>-1.2329597989721088</v>
      </c>
      <c r="G196" s="38">
        <f t="shared" ref="G196:G259" si="14">$Q$3</f>
        <v>1.1312193366698486</v>
      </c>
      <c r="H196" s="38">
        <f t="shared" ref="H196:H259" si="15">E196+F196+G196</f>
        <v>113.61997867543509</v>
      </c>
      <c r="I196" s="9"/>
      <c r="J196" s="16"/>
      <c r="K196" s="16"/>
      <c r="L196" s="20"/>
      <c r="M196" s="20"/>
      <c r="P196" s="16"/>
    </row>
    <row r="197" spans="1:16" x14ac:dyDescent="0.25">
      <c r="A197" s="25">
        <v>44919.628472222219</v>
      </c>
      <c r="B197" s="25">
        <v>44919.631944444445</v>
      </c>
      <c r="C197" s="26">
        <v>3981017.7841813802</v>
      </c>
      <c r="D197" s="27">
        <v>34812.270268</v>
      </c>
      <c r="E197" s="26">
        <f t="shared" si="12"/>
        <v>114.35674127351574</v>
      </c>
      <c r="F197" s="38">
        <f t="shared" si="13"/>
        <v>-1.2329597989721088</v>
      </c>
      <c r="G197" s="38">
        <f t="shared" si="14"/>
        <v>1.1312193366698486</v>
      </c>
      <c r="H197" s="38">
        <f t="shared" si="15"/>
        <v>114.25500081121348</v>
      </c>
      <c r="I197" s="9"/>
      <c r="J197" s="16"/>
      <c r="K197" s="16"/>
      <c r="L197" s="20"/>
      <c r="M197" s="20"/>
      <c r="P197" s="16"/>
    </row>
    <row r="198" spans="1:16" x14ac:dyDescent="0.25">
      <c r="A198" s="25">
        <v>44919.631944444445</v>
      </c>
      <c r="B198" s="25">
        <v>44919.635416666664</v>
      </c>
      <c r="C198" s="26">
        <v>3944570.5329023199</v>
      </c>
      <c r="D198" s="27">
        <v>33742.698538999997</v>
      </c>
      <c r="E198" s="26">
        <f t="shared" si="12"/>
        <v>116.90145434998814</v>
      </c>
      <c r="F198" s="38">
        <f t="shared" si="13"/>
        <v>-1.2329597989721088</v>
      </c>
      <c r="G198" s="38">
        <f t="shared" si="14"/>
        <v>1.1312193366698486</v>
      </c>
      <c r="H198" s="38">
        <f t="shared" si="15"/>
        <v>116.79971388768588</v>
      </c>
      <c r="I198" s="9"/>
      <c r="J198" s="16"/>
      <c r="K198" s="16"/>
      <c r="L198" s="20"/>
      <c r="M198" s="20"/>
      <c r="P198" s="16"/>
    </row>
    <row r="199" spans="1:16" x14ac:dyDescent="0.25">
      <c r="A199" s="25">
        <v>44919.635416666664</v>
      </c>
      <c r="B199" s="25">
        <v>44919.638888888891</v>
      </c>
      <c r="C199" s="26">
        <v>3929352.8783159601</v>
      </c>
      <c r="D199" s="27">
        <v>33797.576498000002</v>
      </c>
      <c r="E199" s="26">
        <f t="shared" si="12"/>
        <v>116.26137982255865</v>
      </c>
      <c r="F199" s="38">
        <f t="shared" si="13"/>
        <v>-1.2329597989721088</v>
      </c>
      <c r="G199" s="38">
        <f t="shared" si="14"/>
        <v>1.1312193366698486</v>
      </c>
      <c r="H199" s="38">
        <f t="shared" si="15"/>
        <v>116.15963936025639</v>
      </c>
      <c r="I199" s="9"/>
      <c r="J199" s="16"/>
      <c r="K199" s="16"/>
      <c r="L199" s="20"/>
      <c r="M199" s="20"/>
      <c r="P199" s="16"/>
    </row>
    <row r="200" spans="1:16" x14ac:dyDescent="0.25">
      <c r="A200" s="25">
        <v>44919.638888888891</v>
      </c>
      <c r="B200" s="25">
        <v>44919.642361111109</v>
      </c>
      <c r="C200" s="26">
        <v>4007575.0119706802</v>
      </c>
      <c r="D200" s="27">
        <v>34285.039110999998</v>
      </c>
      <c r="E200" s="26">
        <f t="shared" si="12"/>
        <v>116.88990638149488</v>
      </c>
      <c r="F200" s="38">
        <f t="shared" si="13"/>
        <v>-1.2329597989721088</v>
      </c>
      <c r="G200" s="38">
        <f t="shared" si="14"/>
        <v>1.1312193366698486</v>
      </c>
      <c r="H200" s="38">
        <f t="shared" si="15"/>
        <v>116.78816591919262</v>
      </c>
      <c r="I200" s="9"/>
      <c r="J200" s="16"/>
      <c r="K200" s="16"/>
      <c r="L200" s="20"/>
      <c r="M200" s="20"/>
      <c r="P200" s="16"/>
    </row>
    <row r="201" spans="1:16" x14ac:dyDescent="0.25">
      <c r="A201" s="25">
        <v>44919.642361111109</v>
      </c>
      <c r="B201" s="25">
        <v>44919.645833333336</v>
      </c>
      <c r="C201" s="26">
        <v>4144363.2903140602</v>
      </c>
      <c r="D201" s="27">
        <v>35903.102634000003</v>
      </c>
      <c r="E201" s="26">
        <f t="shared" si="12"/>
        <v>115.43189825576175</v>
      </c>
      <c r="F201" s="38">
        <f t="shared" si="13"/>
        <v>-1.2329597989721088</v>
      </c>
      <c r="G201" s="38">
        <f t="shared" si="14"/>
        <v>1.1312193366698486</v>
      </c>
      <c r="H201" s="38">
        <f t="shared" si="15"/>
        <v>115.33015779345949</v>
      </c>
      <c r="I201" s="9"/>
      <c r="J201" s="16"/>
      <c r="K201" s="16"/>
      <c r="L201" s="20"/>
      <c r="M201" s="20"/>
      <c r="P201" s="16"/>
    </row>
    <row r="202" spans="1:16" x14ac:dyDescent="0.25">
      <c r="A202" s="25">
        <v>44919.645833333336</v>
      </c>
      <c r="B202" s="25">
        <v>44919.649305555555</v>
      </c>
      <c r="C202" s="26">
        <v>4325003.10964147</v>
      </c>
      <c r="D202" s="27">
        <v>36867.830801999997</v>
      </c>
      <c r="E202" s="26">
        <f t="shared" si="12"/>
        <v>117.311027406767</v>
      </c>
      <c r="F202" s="38">
        <f t="shared" si="13"/>
        <v>-1.2329597989721088</v>
      </c>
      <c r="G202" s="38">
        <f t="shared" si="14"/>
        <v>1.1312193366698486</v>
      </c>
      <c r="H202" s="38">
        <f t="shared" si="15"/>
        <v>117.20928694446474</v>
      </c>
      <c r="I202" s="9"/>
      <c r="J202" s="16"/>
      <c r="K202" s="16"/>
      <c r="L202" s="20"/>
      <c r="M202" s="20"/>
      <c r="P202" s="16"/>
    </row>
    <row r="203" spans="1:16" x14ac:dyDescent="0.25">
      <c r="A203" s="25">
        <v>44919.649305555555</v>
      </c>
      <c r="B203" s="25">
        <v>44919.652777777781</v>
      </c>
      <c r="C203" s="26">
        <v>4161686.01323384</v>
      </c>
      <c r="D203" s="27">
        <v>35456.149376000001</v>
      </c>
      <c r="E203" s="26">
        <f t="shared" si="12"/>
        <v>117.37557762126458</v>
      </c>
      <c r="F203" s="38">
        <f t="shared" si="13"/>
        <v>-1.2329597989721088</v>
      </c>
      <c r="G203" s="38">
        <f t="shared" si="14"/>
        <v>1.1312193366698486</v>
      </c>
      <c r="H203" s="38">
        <f t="shared" si="15"/>
        <v>117.27383715896232</v>
      </c>
      <c r="I203" s="9"/>
      <c r="J203" s="16"/>
      <c r="K203" s="16"/>
      <c r="L203" s="20"/>
      <c r="M203" s="20"/>
      <c r="P203" s="16"/>
    </row>
    <row r="204" spans="1:16" x14ac:dyDescent="0.25">
      <c r="A204" s="25">
        <v>44919.652777777781</v>
      </c>
      <c r="B204" s="25">
        <v>44919.65625</v>
      </c>
      <c r="C204" s="26">
        <v>4087467.94076919</v>
      </c>
      <c r="D204" s="27">
        <v>33592.061349000003</v>
      </c>
      <c r="E204" s="26">
        <f t="shared" si="12"/>
        <v>121.67958072900069</v>
      </c>
      <c r="F204" s="38">
        <f t="shared" si="13"/>
        <v>-1.2329597989721088</v>
      </c>
      <c r="G204" s="38">
        <f t="shared" si="14"/>
        <v>1.1312193366698486</v>
      </c>
      <c r="H204" s="38">
        <f t="shared" si="15"/>
        <v>121.57784026669843</v>
      </c>
      <c r="I204" s="9"/>
      <c r="J204" s="16"/>
      <c r="K204" s="16"/>
      <c r="L204" s="20"/>
      <c r="M204" s="20"/>
      <c r="P204" s="16"/>
    </row>
    <row r="205" spans="1:16" x14ac:dyDescent="0.25">
      <c r="A205" s="25">
        <v>44919.65625</v>
      </c>
      <c r="B205" s="25">
        <v>44919.659722222219</v>
      </c>
      <c r="C205" s="26">
        <v>4112460.86586456</v>
      </c>
      <c r="D205" s="27">
        <v>33982.673429000002</v>
      </c>
      <c r="E205" s="26">
        <f t="shared" si="12"/>
        <v>121.01640191601535</v>
      </c>
      <c r="F205" s="38">
        <f t="shared" si="13"/>
        <v>-1.2329597989721088</v>
      </c>
      <c r="G205" s="38">
        <f t="shared" si="14"/>
        <v>1.1312193366698486</v>
      </c>
      <c r="H205" s="38">
        <f t="shared" si="15"/>
        <v>120.91466145371309</v>
      </c>
      <c r="I205" s="9"/>
      <c r="J205" s="16"/>
      <c r="K205" s="16"/>
      <c r="L205" s="20"/>
      <c r="M205" s="20"/>
      <c r="P205" s="16"/>
    </row>
    <row r="206" spans="1:16" x14ac:dyDescent="0.25">
      <c r="A206" s="25">
        <v>44919.659722222219</v>
      </c>
      <c r="B206" s="25">
        <v>44919.663194444445</v>
      </c>
      <c r="C206" s="26">
        <v>4101455.84537561</v>
      </c>
      <c r="D206" s="27">
        <v>34444.795782000001</v>
      </c>
      <c r="E206" s="26">
        <f t="shared" si="12"/>
        <v>119.07330998080498</v>
      </c>
      <c r="F206" s="38">
        <f t="shared" si="13"/>
        <v>-1.2329597989721088</v>
      </c>
      <c r="G206" s="38">
        <f t="shared" si="14"/>
        <v>1.1312193366698486</v>
      </c>
      <c r="H206" s="38">
        <f t="shared" si="15"/>
        <v>118.97156951850272</v>
      </c>
      <c r="I206" s="9"/>
      <c r="J206" s="16"/>
      <c r="K206" s="16"/>
      <c r="L206" s="20"/>
      <c r="M206" s="20"/>
      <c r="P206" s="16"/>
    </row>
    <row r="207" spans="1:16" x14ac:dyDescent="0.25">
      <c r="A207" s="25">
        <v>44919.663194444445</v>
      </c>
      <c r="B207" s="25">
        <v>44919.666666666664</v>
      </c>
      <c r="C207" s="26">
        <v>4122430.9045279901</v>
      </c>
      <c r="D207" s="27">
        <v>34826.354048000001</v>
      </c>
      <c r="E207" s="26">
        <f t="shared" si="12"/>
        <v>118.37101577863078</v>
      </c>
      <c r="F207" s="38">
        <f t="shared" si="13"/>
        <v>-1.2329597989721088</v>
      </c>
      <c r="G207" s="38">
        <f t="shared" si="14"/>
        <v>1.1312193366698486</v>
      </c>
      <c r="H207" s="38">
        <f t="shared" si="15"/>
        <v>118.26927531632852</v>
      </c>
      <c r="I207" s="9"/>
      <c r="J207" s="16"/>
      <c r="K207" s="16"/>
      <c r="L207" s="20"/>
      <c r="M207" s="20"/>
      <c r="P207" s="16"/>
    </row>
    <row r="208" spans="1:16" x14ac:dyDescent="0.25">
      <c r="A208" s="25">
        <v>44919.666666666664</v>
      </c>
      <c r="B208" s="25">
        <v>44919.670138888891</v>
      </c>
      <c r="C208" s="26">
        <v>4474728.8388016401</v>
      </c>
      <c r="D208" s="27">
        <v>35768.990798999999</v>
      </c>
      <c r="E208" s="26">
        <f t="shared" si="12"/>
        <v>125.10078531281182</v>
      </c>
      <c r="F208" s="38">
        <f t="shared" si="13"/>
        <v>-1.2329597989721088</v>
      </c>
      <c r="G208" s="38">
        <f t="shared" si="14"/>
        <v>1.1312193366698486</v>
      </c>
      <c r="H208" s="38">
        <f t="shared" si="15"/>
        <v>124.99904485050956</v>
      </c>
      <c r="I208" s="9"/>
      <c r="J208" s="16"/>
      <c r="K208" s="16"/>
      <c r="L208" s="20"/>
      <c r="M208" s="20"/>
      <c r="P208" s="16"/>
    </row>
    <row r="209" spans="1:16" x14ac:dyDescent="0.25">
      <c r="A209" s="25">
        <v>44919.670138888891</v>
      </c>
      <c r="B209" s="25">
        <v>44919.673611111109</v>
      </c>
      <c r="C209" s="26">
        <v>4355511.1655950304</v>
      </c>
      <c r="D209" s="27">
        <v>35459.405081999997</v>
      </c>
      <c r="E209" s="26">
        <f t="shared" si="12"/>
        <v>122.83091483128089</v>
      </c>
      <c r="F209" s="38">
        <f t="shared" si="13"/>
        <v>-1.2329597989721088</v>
      </c>
      <c r="G209" s="38">
        <f t="shared" si="14"/>
        <v>1.1312193366698486</v>
      </c>
      <c r="H209" s="38">
        <f t="shared" si="15"/>
        <v>122.72917436897863</v>
      </c>
      <c r="I209" s="9"/>
      <c r="J209" s="16"/>
      <c r="K209" s="16"/>
      <c r="L209" s="20"/>
      <c r="M209" s="20"/>
      <c r="P209" s="16"/>
    </row>
    <row r="210" spans="1:16" x14ac:dyDescent="0.25">
      <c r="A210" s="25">
        <v>44919.673611111109</v>
      </c>
      <c r="B210" s="25">
        <v>44919.677083333336</v>
      </c>
      <c r="C210" s="26">
        <v>4403260.9445554204</v>
      </c>
      <c r="D210" s="27">
        <v>35760.746824000002</v>
      </c>
      <c r="E210" s="26">
        <f t="shared" si="12"/>
        <v>123.13112380528567</v>
      </c>
      <c r="F210" s="38">
        <f t="shared" si="13"/>
        <v>-1.2329597989721088</v>
      </c>
      <c r="G210" s="38">
        <f t="shared" si="14"/>
        <v>1.1312193366698486</v>
      </c>
      <c r="H210" s="38">
        <f t="shared" si="15"/>
        <v>123.02938334298341</v>
      </c>
      <c r="I210" s="9"/>
      <c r="J210" s="16"/>
      <c r="K210" s="16"/>
      <c r="L210" s="20"/>
      <c r="M210" s="20"/>
      <c r="P210" s="16"/>
    </row>
    <row r="211" spans="1:16" x14ac:dyDescent="0.25">
      <c r="A211" s="25">
        <v>44919.677083333336</v>
      </c>
      <c r="B211" s="25">
        <v>44919.680555555555</v>
      </c>
      <c r="C211" s="26">
        <v>4424289.10451503</v>
      </c>
      <c r="D211" s="27">
        <v>35826.149694</v>
      </c>
      <c r="E211" s="26">
        <f t="shared" si="12"/>
        <v>123.49329030063171</v>
      </c>
      <c r="F211" s="38">
        <f t="shared" si="13"/>
        <v>-1.2329597989721088</v>
      </c>
      <c r="G211" s="38">
        <f t="shared" si="14"/>
        <v>1.1312193366698486</v>
      </c>
      <c r="H211" s="38">
        <f t="shared" si="15"/>
        <v>123.39154983832945</v>
      </c>
      <c r="I211" s="9"/>
      <c r="J211" s="16"/>
      <c r="K211" s="16"/>
      <c r="L211" s="20"/>
      <c r="M211" s="20"/>
      <c r="P211" s="16"/>
    </row>
    <row r="212" spans="1:16" x14ac:dyDescent="0.25">
      <c r="A212" s="25">
        <v>44919.680555555555</v>
      </c>
      <c r="B212" s="25">
        <v>44919.684027777781</v>
      </c>
      <c r="C212" s="26">
        <v>4231389.45278758</v>
      </c>
      <c r="D212" s="27">
        <v>35473.239963</v>
      </c>
      <c r="E212" s="26">
        <f t="shared" si="12"/>
        <v>119.28398582145549</v>
      </c>
      <c r="F212" s="38">
        <f t="shared" si="13"/>
        <v>-1.2329597989721088</v>
      </c>
      <c r="G212" s="38">
        <f t="shared" si="14"/>
        <v>1.1312193366698486</v>
      </c>
      <c r="H212" s="38">
        <f t="shared" si="15"/>
        <v>119.18224535915323</v>
      </c>
      <c r="I212" s="9"/>
      <c r="J212" s="16"/>
      <c r="K212" s="16"/>
      <c r="L212" s="20"/>
      <c r="M212" s="20"/>
      <c r="P212" s="16"/>
    </row>
    <row r="213" spans="1:16" x14ac:dyDescent="0.25">
      <c r="A213" s="25">
        <v>44919.684027777781</v>
      </c>
      <c r="B213" s="25">
        <v>44919.6875</v>
      </c>
      <c r="C213" s="26">
        <v>4295765.6944905398</v>
      </c>
      <c r="D213" s="27">
        <v>35375.691180000002</v>
      </c>
      <c r="E213" s="26">
        <f t="shared" si="12"/>
        <v>121.4327000038714</v>
      </c>
      <c r="F213" s="38">
        <f t="shared" si="13"/>
        <v>-1.2329597989721088</v>
      </c>
      <c r="G213" s="38">
        <f t="shared" si="14"/>
        <v>1.1312193366698486</v>
      </c>
      <c r="H213" s="38">
        <f t="shared" si="15"/>
        <v>121.33095954156914</v>
      </c>
      <c r="I213" s="9"/>
      <c r="J213" s="16"/>
      <c r="K213" s="16"/>
      <c r="L213" s="20"/>
      <c r="M213" s="20"/>
      <c r="P213" s="16"/>
    </row>
    <row r="214" spans="1:16" x14ac:dyDescent="0.25">
      <c r="A214" s="25">
        <v>44919.6875</v>
      </c>
      <c r="B214" s="25">
        <v>44919.690972222219</v>
      </c>
      <c r="C214" s="26">
        <v>4390975.3742869198</v>
      </c>
      <c r="D214" s="27">
        <v>34046.203153000002</v>
      </c>
      <c r="E214" s="26">
        <f t="shared" si="12"/>
        <v>128.97107364819345</v>
      </c>
      <c r="F214" s="38">
        <f t="shared" si="13"/>
        <v>-1.2329597989721088</v>
      </c>
      <c r="G214" s="38">
        <f t="shared" si="14"/>
        <v>1.1312193366698486</v>
      </c>
      <c r="H214" s="38">
        <f t="shared" si="15"/>
        <v>128.86933318589121</v>
      </c>
      <c r="I214" s="9"/>
      <c r="J214" s="16"/>
      <c r="K214" s="16"/>
      <c r="L214" s="20"/>
      <c r="M214" s="20"/>
      <c r="P214" s="16"/>
    </row>
    <row r="215" spans="1:16" x14ac:dyDescent="0.25">
      <c r="A215" s="25">
        <v>44919.690972222219</v>
      </c>
      <c r="B215" s="25">
        <v>44919.694444444445</v>
      </c>
      <c r="C215" s="26">
        <v>4669836.35950677</v>
      </c>
      <c r="D215" s="27">
        <v>34991.515171999999</v>
      </c>
      <c r="E215" s="26">
        <f t="shared" si="12"/>
        <v>133.45624893784381</v>
      </c>
      <c r="F215" s="38">
        <f t="shared" si="13"/>
        <v>-1.2329597989721088</v>
      </c>
      <c r="G215" s="38">
        <f t="shared" si="14"/>
        <v>1.1312193366698486</v>
      </c>
      <c r="H215" s="38">
        <f t="shared" si="15"/>
        <v>133.35450847554156</v>
      </c>
      <c r="I215" s="9"/>
      <c r="J215" s="16"/>
      <c r="K215" s="16"/>
      <c r="L215" s="20"/>
      <c r="M215" s="20"/>
      <c r="P215" s="16"/>
    </row>
    <row r="216" spans="1:16" x14ac:dyDescent="0.25">
      <c r="A216" s="25">
        <v>44919.694444444445</v>
      </c>
      <c r="B216" s="25">
        <v>44919.697916666664</v>
      </c>
      <c r="C216" s="26">
        <v>4675180.1823590295</v>
      </c>
      <c r="D216" s="27">
        <v>35106.850379000003</v>
      </c>
      <c r="E216" s="26">
        <f t="shared" si="12"/>
        <v>133.17002613129887</v>
      </c>
      <c r="F216" s="38">
        <f t="shared" si="13"/>
        <v>-1.2329597989721088</v>
      </c>
      <c r="G216" s="38">
        <f t="shared" si="14"/>
        <v>1.1312193366698486</v>
      </c>
      <c r="H216" s="38">
        <f t="shared" si="15"/>
        <v>133.06828566899662</v>
      </c>
      <c r="I216" s="9"/>
      <c r="J216" s="16"/>
      <c r="K216" s="16"/>
      <c r="L216" s="20"/>
      <c r="M216" s="20"/>
      <c r="P216" s="16"/>
    </row>
    <row r="217" spans="1:16" x14ac:dyDescent="0.25">
      <c r="A217" s="25">
        <v>44919.697916666664</v>
      </c>
      <c r="B217" s="25">
        <v>44919.701388888891</v>
      </c>
      <c r="C217" s="26">
        <v>4412656.70984268</v>
      </c>
      <c r="D217" s="27">
        <v>33549.369148999998</v>
      </c>
      <c r="E217" s="26">
        <f t="shared" si="12"/>
        <v>131.52726330695276</v>
      </c>
      <c r="F217" s="38">
        <f t="shared" si="13"/>
        <v>-1.2329597989721088</v>
      </c>
      <c r="G217" s="38">
        <f t="shared" si="14"/>
        <v>1.1312193366698486</v>
      </c>
      <c r="H217" s="38">
        <f t="shared" si="15"/>
        <v>131.42552284465052</v>
      </c>
      <c r="I217" s="9"/>
      <c r="J217" s="16"/>
      <c r="K217" s="16"/>
      <c r="L217" s="20"/>
      <c r="M217" s="20"/>
      <c r="P217" s="16"/>
    </row>
    <row r="218" spans="1:16" x14ac:dyDescent="0.25">
      <c r="A218" s="25">
        <v>44919.701388888891</v>
      </c>
      <c r="B218" s="25">
        <v>44919.704861111109</v>
      </c>
      <c r="C218" s="26">
        <v>4450638.0498779304</v>
      </c>
      <c r="D218" s="27">
        <v>33938.607047999998</v>
      </c>
      <c r="E218" s="26">
        <f t="shared" si="12"/>
        <v>131.13791157024539</v>
      </c>
      <c r="F218" s="38">
        <f t="shared" si="13"/>
        <v>-1.2329597989721088</v>
      </c>
      <c r="G218" s="38">
        <f t="shared" si="14"/>
        <v>1.1312193366698486</v>
      </c>
      <c r="H218" s="38">
        <f t="shared" si="15"/>
        <v>131.03617110794315</v>
      </c>
      <c r="I218" s="9"/>
      <c r="J218" s="16"/>
      <c r="K218" s="16"/>
      <c r="L218" s="20"/>
      <c r="M218" s="20"/>
      <c r="P218" s="16"/>
    </row>
    <row r="219" spans="1:16" x14ac:dyDescent="0.25">
      <c r="A219" s="25">
        <v>44919.704861111109</v>
      </c>
      <c r="B219" s="25">
        <v>44919.708333333336</v>
      </c>
      <c r="C219" s="26">
        <v>4450921.2277244199</v>
      </c>
      <c r="D219" s="27">
        <v>34317.520611</v>
      </c>
      <c r="E219" s="26">
        <f t="shared" si="12"/>
        <v>129.69821678486119</v>
      </c>
      <c r="F219" s="38">
        <f t="shared" si="13"/>
        <v>-1.2329597989721088</v>
      </c>
      <c r="G219" s="38">
        <f t="shared" si="14"/>
        <v>1.1312193366698486</v>
      </c>
      <c r="H219" s="38">
        <f t="shared" si="15"/>
        <v>129.59647632255894</v>
      </c>
      <c r="I219" s="9"/>
      <c r="J219" s="16"/>
      <c r="K219" s="16"/>
      <c r="L219" s="20"/>
      <c r="M219" s="20"/>
      <c r="P219" s="16"/>
    </row>
    <row r="220" spans="1:16" x14ac:dyDescent="0.25">
      <c r="A220" s="25">
        <v>44919.708333333336</v>
      </c>
      <c r="B220" s="25">
        <v>44919.711805555555</v>
      </c>
      <c r="C220" s="26">
        <v>4376854.98300217</v>
      </c>
      <c r="D220" s="27">
        <v>32772.145731999997</v>
      </c>
      <c r="E220" s="26">
        <f t="shared" si="12"/>
        <v>133.5541169258392</v>
      </c>
      <c r="F220" s="38">
        <f t="shared" si="13"/>
        <v>-1.2329597989721088</v>
      </c>
      <c r="G220" s="38">
        <f t="shared" si="14"/>
        <v>1.1312193366698486</v>
      </c>
      <c r="H220" s="38">
        <f t="shared" si="15"/>
        <v>133.45237646353695</v>
      </c>
      <c r="I220" s="9"/>
      <c r="J220" s="16"/>
      <c r="K220" s="16"/>
      <c r="L220" s="20"/>
      <c r="M220" s="20"/>
      <c r="P220" s="16"/>
    </row>
    <row r="221" spans="1:16" x14ac:dyDescent="0.25">
      <c r="A221" s="25">
        <v>44919.711805555555</v>
      </c>
      <c r="B221" s="25">
        <v>44919.715277777781</v>
      </c>
      <c r="C221" s="26">
        <v>4300504.3498418899</v>
      </c>
      <c r="D221" s="27">
        <v>33499.664144000002</v>
      </c>
      <c r="E221" s="26">
        <f t="shared" si="12"/>
        <v>128.37455120015395</v>
      </c>
      <c r="F221" s="38">
        <f t="shared" si="13"/>
        <v>-1.2329597989721088</v>
      </c>
      <c r="G221" s="38">
        <f t="shared" si="14"/>
        <v>1.1312193366698486</v>
      </c>
      <c r="H221" s="38">
        <f t="shared" si="15"/>
        <v>128.2728107378517</v>
      </c>
      <c r="I221" s="9"/>
      <c r="J221" s="16"/>
      <c r="K221" s="16"/>
      <c r="L221" s="20"/>
      <c r="M221" s="20"/>
      <c r="P221" s="16"/>
    </row>
    <row r="222" spans="1:16" x14ac:dyDescent="0.25">
      <c r="A222" s="25">
        <v>44919.715277777781</v>
      </c>
      <c r="B222" s="25">
        <v>44919.71875</v>
      </c>
      <c r="C222" s="26">
        <v>4267096.5091688102</v>
      </c>
      <c r="D222" s="27">
        <v>32979.278616000003</v>
      </c>
      <c r="E222" s="26">
        <f t="shared" si="12"/>
        <v>129.38719972785017</v>
      </c>
      <c r="F222" s="38">
        <f t="shared" si="13"/>
        <v>-1.2329597989721088</v>
      </c>
      <c r="G222" s="38">
        <f t="shared" si="14"/>
        <v>1.1312193366698486</v>
      </c>
      <c r="H222" s="38">
        <f t="shared" si="15"/>
        <v>129.28545926554793</v>
      </c>
      <c r="I222" s="9"/>
      <c r="J222" s="16"/>
      <c r="K222" s="16"/>
      <c r="L222" s="20"/>
      <c r="M222" s="20"/>
      <c r="P222" s="16"/>
    </row>
    <row r="223" spans="1:16" x14ac:dyDescent="0.25">
      <c r="A223" s="25">
        <v>44919.71875</v>
      </c>
      <c r="B223" s="25">
        <v>44919.722222222219</v>
      </c>
      <c r="C223" s="26">
        <v>4176334.4680209002</v>
      </c>
      <c r="D223" s="27">
        <v>32844.444436999998</v>
      </c>
      <c r="E223" s="26">
        <f t="shared" si="12"/>
        <v>127.15497368304291</v>
      </c>
      <c r="F223" s="38">
        <f t="shared" si="13"/>
        <v>-1.2329597989721088</v>
      </c>
      <c r="G223" s="38">
        <f t="shared" si="14"/>
        <v>1.1312193366698486</v>
      </c>
      <c r="H223" s="38">
        <f t="shared" si="15"/>
        <v>127.05323322074065</v>
      </c>
      <c r="I223" s="9"/>
      <c r="J223" s="16"/>
      <c r="K223" s="16"/>
      <c r="L223" s="20"/>
      <c r="M223" s="20"/>
      <c r="P223" s="16"/>
    </row>
    <row r="224" spans="1:16" x14ac:dyDescent="0.25">
      <c r="A224" s="25">
        <v>44919.722222222219</v>
      </c>
      <c r="B224" s="25">
        <v>44919.725694444445</v>
      </c>
      <c r="C224" s="26">
        <v>4251132.2593204398</v>
      </c>
      <c r="D224" s="27">
        <v>34844.223494999998</v>
      </c>
      <c r="E224" s="26">
        <f t="shared" si="12"/>
        <v>122.00393158224517</v>
      </c>
      <c r="F224" s="38">
        <f t="shared" si="13"/>
        <v>-1.2329597989721088</v>
      </c>
      <c r="G224" s="38">
        <f t="shared" si="14"/>
        <v>1.1312193366698486</v>
      </c>
      <c r="H224" s="38">
        <f t="shared" si="15"/>
        <v>121.90219111994291</v>
      </c>
      <c r="I224" s="9"/>
      <c r="J224" s="16"/>
      <c r="K224" s="16"/>
      <c r="L224" s="20"/>
      <c r="M224" s="20"/>
      <c r="P224" s="16"/>
    </row>
    <row r="225" spans="1:16" x14ac:dyDescent="0.25">
      <c r="A225" s="25">
        <v>44919.725694444445</v>
      </c>
      <c r="B225" s="25">
        <v>44919.729166666664</v>
      </c>
      <c r="C225" s="26">
        <v>4241776.8796134004</v>
      </c>
      <c r="D225" s="27">
        <v>33009.840971999998</v>
      </c>
      <c r="E225" s="26">
        <f t="shared" si="12"/>
        <v>128.50037306182151</v>
      </c>
      <c r="F225" s="38">
        <f t="shared" si="13"/>
        <v>-1.2329597989721088</v>
      </c>
      <c r="G225" s="38">
        <f t="shared" si="14"/>
        <v>1.1312193366698486</v>
      </c>
      <c r="H225" s="38">
        <f t="shared" si="15"/>
        <v>128.39863259951926</v>
      </c>
      <c r="I225" s="9"/>
      <c r="J225" s="16"/>
      <c r="K225" s="16"/>
      <c r="L225" s="20"/>
      <c r="M225" s="20"/>
      <c r="P225" s="16"/>
    </row>
    <row r="226" spans="1:16" x14ac:dyDescent="0.25">
      <c r="A226" s="25">
        <v>44919.729166666664</v>
      </c>
      <c r="B226" s="25">
        <v>44919.732638888891</v>
      </c>
      <c r="C226" s="26">
        <v>4247301.73884599</v>
      </c>
      <c r="D226" s="27">
        <v>33814.8583</v>
      </c>
      <c r="E226" s="26">
        <f t="shared" si="12"/>
        <v>125.60459964565311</v>
      </c>
      <c r="F226" s="38">
        <f t="shared" si="13"/>
        <v>-1.2329597989721088</v>
      </c>
      <c r="G226" s="38">
        <f t="shared" si="14"/>
        <v>1.1312193366698486</v>
      </c>
      <c r="H226" s="38">
        <f t="shared" si="15"/>
        <v>125.50285918335085</v>
      </c>
      <c r="I226" s="9"/>
      <c r="J226" s="16"/>
      <c r="K226" s="16"/>
      <c r="L226" s="20"/>
      <c r="M226" s="20"/>
      <c r="P226" s="16"/>
    </row>
    <row r="227" spans="1:16" x14ac:dyDescent="0.25">
      <c r="A227" s="25">
        <v>44919.732638888891</v>
      </c>
      <c r="B227" s="25">
        <v>44919.736111111109</v>
      </c>
      <c r="C227" s="26">
        <v>4281244.1142375302</v>
      </c>
      <c r="D227" s="27">
        <v>34429.017017999999</v>
      </c>
      <c r="E227" s="26">
        <f t="shared" si="12"/>
        <v>124.34987940548034</v>
      </c>
      <c r="F227" s="38">
        <f t="shared" si="13"/>
        <v>-1.2329597989721088</v>
      </c>
      <c r="G227" s="38">
        <f t="shared" si="14"/>
        <v>1.1312193366698486</v>
      </c>
      <c r="H227" s="38">
        <f t="shared" si="15"/>
        <v>124.24813894317808</v>
      </c>
      <c r="I227" s="9"/>
      <c r="J227" s="16"/>
      <c r="K227" s="16"/>
      <c r="L227" s="20"/>
      <c r="M227" s="20"/>
      <c r="P227" s="16"/>
    </row>
    <row r="228" spans="1:16" x14ac:dyDescent="0.25">
      <c r="A228" s="25">
        <v>44919.736111111109</v>
      </c>
      <c r="B228" s="25">
        <v>44919.739583333336</v>
      </c>
      <c r="C228" s="26">
        <v>4280394.4958445001</v>
      </c>
      <c r="D228" s="27">
        <v>33025.138025</v>
      </c>
      <c r="E228" s="26">
        <f t="shared" si="12"/>
        <v>129.6101924722993</v>
      </c>
      <c r="F228" s="38">
        <f t="shared" si="13"/>
        <v>-1.2329597989721088</v>
      </c>
      <c r="G228" s="38">
        <f t="shared" si="14"/>
        <v>1.1312193366698486</v>
      </c>
      <c r="H228" s="38">
        <f t="shared" si="15"/>
        <v>129.50845200999706</v>
      </c>
      <c r="I228" s="9"/>
      <c r="J228" s="16"/>
      <c r="K228" s="16"/>
      <c r="L228" s="20"/>
      <c r="M228" s="20"/>
      <c r="P228" s="16"/>
    </row>
    <row r="229" spans="1:16" x14ac:dyDescent="0.25">
      <c r="A229" s="25">
        <v>44919.739583333336</v>
      </c>
      <c r="B229" s="25">
        <v>44919.743055555555</v>
      </c>
      <c r="C229" s="26">
        <v>4268758.9746300504</v>
      </c>
      <c r="D229" s="27">
        <v>33004.243044000003</v>
      </c>
      <c r="E229" s="26">
        <f t="shared" si="12"/>
        <v>129.33970244186796</v>
      </c>
      <c r="F229" s="38">
        <f t="shared" si="13"/>
        <v>-1.2329597989721088</v>
      </c>
      <c r="G229" s="38">
        <f t="shared" si="14"/>
        <v>1.1312193366698486</v>
      </c>
      <c r="H229" s="38">
        <f t="shared" si="15"/>
        <v>129.23796197956571</v>
      </c>
      <c r="I229" s="9"/>
      <c r="J229" s="16"/>
      <c r="K229" s="16"/>
      <c r="L229" s="20"/>
      <c r="M229" s="20"/>
      <c r="P229" s="16"/>
    </row>
    <row r="230" spans="1:16" x14ac:dyDescent="0.25">
      <c r="A230" s="25">
        <v>44919.743055555555</v>
      </c>
      <c r="B230" s="25">
        <v>44919.746527777781</v>
      </c>
      <c r="C230" s="26">
        <v>4240433.3297212701</v>
      </c>
      <c r="D230" s="27">
        <v>33096.139258000003</v>
      </c>
      <c r="E230" s="26">
        <f t="shared" si="12"/>
        <v>128.12471257342418</v>
      </c>
      <c r="F230" s="38">
        <f t="shared" si="13"/>
        <v>-1.2329597989721088</v>
      </c>
      <c r="G230" s="38">
        <f t="shared" si="14"/>
        <v>1.1312193366698486</v>
      </c>
      <c r="H230" s="38">
        <f t="shared" si="15"/>
        <v>128.02297211112193</v>
      </c>
      <c r="I230" s="9"/>
      <c r="J230" s="16"/>
      <c r="K230" s="16"/>
      <c r="L230" s="20"/>
      <c r="M230" s="20"/>
      <c r="P230" s="16"/>
    </row>
    <row r="231" spans="1:16" x14ac:dyDescent="0.25">
      <c r="A231" s="25">
        <v>44919.746527777781</v>
      </c>
      <c r="B231" s="25">
        <v>44919.75</v>
      </c>
      <c r="C231" s="26">
        <v>4189294.7676149299</v>
      </c>
      <c r="D231" s="27">
        <v>32202.297775999999</v>
      </c>
      <c r="E231" s="26">
        <f t="shared" si="12"/>
        <v>130.09303860102688</v>
      </c>
      <c r="F231" s="38">
        <f t="shared" si="13"/>
        <v>-1.2329597989721088</v>
      </c>
      <c r="G231" s="38">
        <f t="shared" si="14"/>
        <v>1.1312193366698486</v>
      </c>
      <c r="H231" s="38">
        <f t="shared" si="15"/>
        <v>129.99129813872463</v>
      </c>
      <c r="I231" s="9"/>
      <c r="J231" s="16"/>
      <c r="K231" s="16"/>
      <c r="L231" s="20"/>
      <c r="M231" s="20"/>
      <c r="P231" s="16"/>
    </row>
    <row r="232" spans="1:16" x14ac:dyDescent="0.25">
      <c r="A232" s="25">
        <v>44919.75</v>
      </c>
      <c r="B232" s="25">
        <v>44919.753472222219</v>
      </c>
      <c r="C232" s="26">
        <v>4195409.5773563599</v>
      </c>
      <c r="D232" s="27">
        <v>32529.904929</v>
      </c>
      <c r="E232" s="26">
        <f t="shared" si="12"/>
        <v>128.97085271270512</v>
      </c>
      <c r="F232" s="38">
        <f t="shared" si="13"/>
        <v>-1.2329597989721088</v>
      </c>
      <c r="G232" s="38">
        <f t="shared" si="14"/>
        <v>1.1312193366698486</v>
      </c>
      <c r="H232" s="38">
        <f t="shared" si="15"/>
        <v>128.86911225040288</v>
      </c>
      <c r="I232" s="9"/>
      <c r="J232" s="16"/>
      <c r="K232" s="16"/>
      <c r="L232" s="20"/>
      <c r="M232" s="20"/>
      <c r="P232" s="16"/>
    </row>
    <row r="233" spans="1:16" x14ac:dyDescent="0.25">
      <c r="A233" s="25">
        <v>44919.753472222219</v>
      </c>
      <c r="B233" s="25">
        <v>44919.756944444445</v>
      </c>
      <c r="C233" s="26">
        <v>4091700.8270467198</v>
      </c>
      <c r="D233" s="27">
        <v>32065.001616000001</v>
      </c>
      <c r="E233" s="26">
        <f t="shared" si="12"/>
        <v>127.60644381209127</v>
      </c>
      <c r="F233" s="38">
        <f t="shared" si="13"/>
        <v>-1.2329597989721088</v>
      </c>
      <c r="G233" s="38">
        <f t="shared" si="14"/>
        <v>1.1312193366698486</v>
      </c>
      <c r="H233" s="38">
        <f t="shared" si="15"/>
        <v>127.50470334978901</v>
      </c>
      <c r="I233" s="9"/>
      <c r="J233" s="16"/>
      <c r="K233" s="16"/>
      <c r="L233" s="20"/>
      <c r="M233" s="20"/>
      <c r="P233" s="16"/>
    </row>
    <row r="234" spans="1:16" x14ac:dyDescent="0.25">
      <c r="A234" s="25">
        <v>44919.756944444445</v>
      </c>
      <c r="B234" s="25">
        <v>44919.760416666664</v>
      </c>
      <c r="C234" s="26">
        <v>4080846.8981139502</v>
      </c>
      <c r="D234" s="27">
        <v>32186.87342</v>
      </c>
      <c r="E234" s="26">
        <f t="shared" si="12"/>
        <v>126.78606103997132</v>
      </c>
      <c r="F234" s="38">
        <f t="shared" si="13"/>
        <v>-1.2329597989721088</v>
      </c>
      <c r="G234" s="38">
        <f t="shared" si="14"/>
        <v>1.1312193366698486</v>
      </c>
      <c r="H234" s="38">
        <f t="shared" si="15"/>
        <v>126.68432057766906</v>
      </c>
      <c r="I234" s="9"/>
      <c r="J234" s="16"/>
      <c r="K234" s="16"/>
      <c r="L234" s="20"/>
      <c r="M234" s="20"/>
      <c r="P234" s="16"/>
    </row>
    <row r="235" spans="1:16" x14ac:dyDescent="0.25">
      <c r="A235" s="25">
        <v>44919.760416666664</v>
      </c>
      <c r="B235" s="25">
        <v>44919.763888888891</v>
      </c>
      <c r="C235" s="26">
        <v>4064967.9557596501</v>
      </c>
      <c r="D235" s="27">
        <v>31866.547161999999</v>
      </c>
      <c r="E235" s="26">
        <f t="shared" si="12"/>
        <v>127.56223431093956</v>
      </c>
      <c r="F235" s="38">
        <f t="shared" si="13"/>
        <v>-1.2329597989721088</v>
      </c>
      <c r="G235" s="38">
        <f t="shared" si="14"/>
        <v>1.1312193366698486</v>
      </c>
      <c r="H235" s="38">
        <f t="shared" si="15"/>
        <v>127.4604938486373</v>
      </c>
      <c r="I235" s="9"/>
      <c r="J235" s="16"/>
      <c r="K235" s="16"/>
      <c r="L235" s="20"/>
      <c r="M235" s="20"/>
      <c r="P235" s="16"/>
    </row>
    <row r="236" spans="1:16" x14ac:dyDescent="0.25">
      <c r="A236" s="25">
        <v>44919.763888888891</v>
      </c>
      <c r="B236" s="25">
        <v>44919.767361111109</v>
      </c>
      <c r="C236" s="26">
        <v>4033697.56194185</v>
      </c>
      <c r="D236" s="27">
        <v>32078.836873</v>
      </c>
      <c r="E236" s="26">
        <f t="shared" si="12"/>
        <v>125.74326113852706</v>
      </c>
      <c r="F236" s="38">
        <f t="shared" si="13"/>
        <v>-1.2329597989721088</v>
      </c>
      <c r="G236" s="38">
        <f t="shared" si="14"/>
        <v>1.1312193366698486</v>
      </c>
      <c r="H236" s="38">
        <f t="shared" si="15"/>
        <v>125.6415206762248</v>
      </c>
      <c r="I236" s="9"/>
      <c r="J236" s="16"/>
      <c r="K236" s="16"/>
      <c r="L236" s="20"/>
      <c r="M236" s="20"/>
      <c r="P236" s="16"/>
    </row>
    <row r="237" spans="1:16" x14ac:dyDescent="0.25">
      <c r="A237" s="25">
        <v>44919.767361111109</v>
      </c>
      <c r="B237" s="25">
        <v>44919.770833333336</v>
      </c>
      <c r="C237" s="26">
        <v>4026074.7473427802</v>
      </c>
      <c r="D237" s="27">
        <v>32093.208022999999</v>
      </c>
      <c r="E237" s="26">
        <f t="shared" si="12"/>
        <v>125.44943292853252</v>
      </c>
      <c r="F237" s="38">
        <f t="shared" si="13"/>
        <v>-1.2329597989721088</v>
      </c>
      <c r="G237" s="38">
        <f t="shared" si="14"/>
        <v>1.1312193366698486</v>
      </c>
      <c r="H237" s="38">
        <f t="shared" si="15"/>
        <v>125.34769246623026</v>
      </c>
      <c r="I237" s="9"/>
      <c r="J237" s="16"/>
      <c r="K237" s="16"/>
      <c r="L237" s="20"/>
      <c r="M237" s="20"/>
      <c r="P237" s="16"/>
    </row>
    <row r="238" spans="1:16" x14ac:dyDescent="0.25">
      <c r="A238" s="25">
        <v>44919.770833333336</v>
      </c>
      <c r="B238" s="25">
        <v>44919.774305555555</v>
      </c>
      <c r="C238" s="26">
        <v>3970472.0551183</v>
      </c>
      <c r="D238" s="27">
        <v>32205.182411000002</v>
      </c>
      <c r="E238" s="26">
        <f t="shared" si="12"/>
        <v>123.28674324670634</v>
      </c>
      <c r="F238" s="38">
        <f t="shared" si="13"/>
        <v>-1.2329597989721088</v>
      </c>
      <c r="G238" s="38">
        <f t="shared" si="14"/>
        <v>1.1312193366698486</v>
      </c>
      <c r="H238" s="38">
        <f t="shared" si="15"/>
        <v>123.18500278440408</v>
      </c>
      <c r="I238" s="9"/>
      <c r="J238" s="16"/>
      <c r="K238" s="16"/>
      <c r="L238" s="20"/>
      <c r="M238" s="20"/>
      <c r="P238" s="16"/>
    </row>
    <row r="239" spans="1:16" x14ac:dyDescent="0.25">
      <c r="A239" s="25">
        <v>44919.774305555555</v>
      </c>
      <c r="B239" s="25">
        <v>44919.777777777781</v>
      </c>
      <c r="C239" s="26">
        <v>3972674.3829823202</v>
      </c>
      <c r="D239" s="27">
        <v>32537.793063000001</v>
      </c>
      <c r="E239" s="26">
        <f t="shared" si="12"/>
        <v>122.09415602620584</v>
      </c>
      <c r="F239" s="38">
        <f t="shared" si="13"/>
        <v>-1.2329597989721088</v>
      </c>
      <c r="G239" s="38">
        <f t="shared" si="14"/>
        <v>1.1312193366698486</v>
      </c>
      <c r="H239" s="38">
        <f t="shared" si="15"/>
        <v>121.99241556390358</v>
      </c>
      <c r="I239" s="9"/>
      <c r="J239" s="16"/>
      <c r="K239" s="16"/>
      <c r="L239" s="20"/>
      <c r="M239" s="20"/>
      <c r="P239" s="16"/>
    </row>
    <row r="240" spans="1:16" x14ac:dyDescent="0.25">
      <c r="A240" s="25">
        <v>44919.777777777781</v>
      </c>
      <c r="B240" s="25">
        <v>44919.78125</v>
      </c>
      <c r="C240" s="26">
        <v>3954030.3723831</v>
      </c>
      <c r="D240" s="27">
        <v>32449.251262999998</v>
      </c>
      <c r="E240" s="26">
        <f t="shared" si="12"/>
        <v>121.85274601055747</v>
      </c>
      <c r="F240" s="38">
        <f t="shared" si="13"/>
        <v>-1.2329597989721088</v>
      </c>
      <c r="G240" s="38">
        <f t="shared" si="14"/>
        <v>1.1312193366698486</v>
      </c>
      <c r="H240" s="38">
        <f t="shared" si="15"/>
        <v>121.75100554825521</v>
      </c>
      <c r="I240" s="9"/>
      <c r="J240" s="16"/>
      <c r="K240" s="16"/>
      <c r="L240" s="20"/>
      <c r="M240" s="20"/>
      <c r="P240" s="16"/>
    </row>
    <row r="241" spans="1:16" x14ac:dyDescent="0.25">
      <c r="A241" s="25">
        <v>44919.78125</v>
      </c>
      <c r="B241" s="25">
        <v>44919.784722222219</v>
      </c>
      <c r="C241" s="26">
        <v>3874700.03568637</v>
      </c>
      <c r="D241" s="27">
        <v>29968.980712</v>
      </c>
      <c r="E241" s="26">
        <f t="shared" si="12"/>
        <v>129.29035101066637</v>
      </c>
      <c r="F241" s="38">
        <f t="shared" si="13"/>
        <v>-1.2329597989721088</v>
      </c>
      <c r="G241" s="38">
        <f t="shared" si="14"/>
        <v>1.1312193366698486</v>
      </c>
      <c r="H241" s="38">
        <f t="shared" si="15"/>
        <v>129.18861054836412</v>
      </c>
      <c r="I241" s="9"/>
      <c r="J241" s="16"/>
      <c r="K241" s="16"/>
      <c r="L241" s="20"/>
      <c r="M241" s="20"/>
      <c r="P241" s="16"/>
    </row>
    <row r="242" spans="1:16" x14ac:dyDescent="0.25">
      <c r="A242" s="25">
        <v>44919.784722222219</v>
      </c>
      <c r="B242" s="25">
        <v>44919.788194444445</v>
      </c>
      <c r="C242" s="26">
        <v>3965426.6327121402</v>
      </c>
      <c r="D242" s="27">
        <v>30623.129644000001</v>
      </c>
      <c r="E242" s="26">
        <f t="shared" si="12"/>
        <v>129.49122701732372</v>
      </c>
      <c r="F242" s="38">
        <f t="shared" si="13"/>
        <v>-1.2329597989721088</v>
      </c>
      <c r="G242" s="38">
        <f t="shared" si="14"/>
        <v>1.1312193366698486</v>
      </c>
      <c r="H242" s="38">
        <f t="shared" si="15"/>
        <v>129.38948655502148</v>
      </c>
      <c r="I242" s="9"/>
      <c r="J242" s="16"/>
      <c r="K242" s="16"/>
      <c r="L242" s="20"/>
      <c r="M242" s="20"/>
      <c r="P242" s="16"/>
    </row>
    <row r="243" spans="1:16" x14ac:dyDescent="0.25">
      <c r="A243" s="25">
        <v>44919.788194444445</v>
      </c>
      <c r="B243" s="25">
        <v>44919.791666666664</v>
      </c>
      <c r="C243" s="26">
        <v>3920091.8625940601</v>
      </c>
      <c r="D243" s="27">
        <v>30725.391628000001</v>
      </c>
      <c r="E243" s="26">
        <f t="shared" si="12"/>
        <v>127.58476474622658</v>
      </c>
      <c r="F243" s="38">
        <f t="shared" si="13"/>
        <v>-1.2329597989721088</v>
      </c>
      <c r="G243" s="38">
        <f t="shared" si="14"/>
        <v>1.1312193366698486</v>
      </c>
      <c r="H243" s="38">
        <f t="shared" si="15"/>
        <v>127.48302428392432</v>
      </c>
      <c r="I243" s="9"/>
      <c r="J243" s="16"/>
      <c r="K243" s="16"/>
      <c r="L243" s="20"/>
      <c r="M243" s="20"/>
      <c r="P243" s="16"/>
    </row>
    <row r="244" spans="1:16" x14ac:dyDescent="0.25">
      <c r="A244" s="25">
        <v>44919.791666666664</v>
      </c>
      <c r="B244" s="25">
        <v>44919.795138888891</v>
      </c>
      <c r="C244" s="26">
        <v>3766102.7320591402</v>
      </c>
      <c r="D244" s="27">
        <v>31668.317651000001</v>
      </c>
      <c r="E244" s="26">
        <f t="shared" si="12"/>
        <v>118.92335973016921</v>
      </c>
      <c r="F244" s="38">
        <f t="shared" si="13"/>
        <v>-1.2329597989721088</v>
      </c>
      <c r="G244" s="38">
        <f t="shared" si="14"/>
        <v>1.1312193366698486</v>
      </c>
      <c r="H244" s="38">
        <f t="shared" si="15"/>
        <v>118.82161926786695</v>
      </c>
      <c r="I244" s="9"/>
      <c r="J244" s="16"/>
      <c r="K244" s="16"/>
      <c r="L244" s="20"/>
      <c r="M244" s="20"/>
      <c r="P244" s="16"/>
    </row>
    <row r="245" spans="1:16" x14ac:dyDescent="0.25">
      <c r="A245" s="25">
        <v>44919.795138888891</v>
      </c>
      <c r="B245" s="25">
        <v>44919.798611111109</v>
      </c>
      <c r="C245" s="26">
        <v>3794804.41645549</v>
      </c>
      <c r="D245" s="27">
        <v>31842.977057</v>
      </c>
      <c r="E245" s="26">
        <f t="shared" si="12"/>
        <v>119.17241310894589</v>
      </c>
      <c r="F245" s="38">
        <f t="shared" si="13"/>
        <v>-1.2329597989721088</v>
      </c>
      <c r="G245" s="38">
        <f t="shared" si="14"/>
        <v>1.1312193366698486</v>
      </c>
      <c r="H245" s="38">
        <f t="shared" si="15"/>
        <v>119.07067264664363</v>
      </c>
      <c r="I245" s="9"/>
      <c r="J245" s="16"/>
      <c r="K245" s="16"/>
      <c r="L245" s="20"/>
      <c r="M245" s="20"/>
      <c r="P245" s="16"/>
    </row>
    <row r="246" spans="1:16" x14ac:dyDescent="0.25">
      <c r="A246" s="25">
        <v>44919.798611111109</v>
      </c>
      <c r="B246" s="25">
        <v>44919.802083333336</v>
      </c>
      <c r="C246" s="26">
        <v>3785890.4091154798</v>
      </c>
      <c r="D246" s="27">
        <v>31360.486745999999</v>
      </c>
      <c r="E246" s="26">
        <f t="shared" si="12"/>
        <v>120.7216724593207</v>
      </c>
      <c r="F246" s="38">
        <f t="shared" si="13"/>
        <v>-1.2329597989721088</v>
      </c>
      <c r="G246" s="38">
        <f t="shared" si="14"/>
        <v>1.1312193366698486</v>
      </c>
      <c r="H246" s="38">
        <f t="shared" si="15"/>
        <v>120.61993199701844</v>
      </c>
      <c r="I246" s="9"/>
      <c r="J246" s="16"/>
      <c r="K246" s="16"/>
      <c r="L246" s="20"/>
      <c r="M246" s="20"/>
      <c r="P246" s="16"/>
    </row>
    <row r="247" spans="1:16" x14ac:dyDescent="0.25">
      <c r="A247" s="25">
        <v>44919.802083333336</v>
      </c>
      <c r="B247" s="25">
        <v>44919.805555555555</v>
      </c>
      <c r="C247" s="26">
        <v>3762329.0013276502</v>
      </c>
      <c r="D247" s="27">
        <v>32248.827066000002</v>
      </c>
      <c r="E247" s="26">
        <f t="shared" si="12"/>
        <v>116.66560751582438</v>
      </c>
      <c r="F247" s="38">
        <f t="shared" si="13"/>
        <v>-1.2329597989721088</v>
      </c>
      <c r="G247" s="38">
        <f t="shared" si="14"/>
        <v>1.1312193366698486</v>
      </c>
      <c r="H247" s="38">
        <f t="shared" si="15"/>
        <v>116.56386705352212</v>
      </c>
      <c r="I247" s="9"/>
      <c r="J247" s="16"/>
      <c r="K247" s="16"/>
      <c r="L247" s="20"/>
      <c r="M247" s="20"/>
      <c r="P247" s="16"/>
    </row>
    <row r="248" spans="1:16" x14ac:dyDescent="0.25">
      <c r="A248" s="25">
        <v>44919.805555555555</v>
      </c>
      <c r="B248" s="25">
        <v>44919.809027777781</v>
      </c>
      <c r="C248" s="26">
        <v>3755487.6547120102</v>
      </c>
      <c r="D248" s="27">
        <v>32344.214706999999</v>
      </c>
      <c r="E248" s="26">
        <f t="shared" si="12"/>
        <v>116.11002736446837</v>
      </c>
      <c r="F248" s="38">
        <f t="shared" si="13"/>
        <v>-1.2329597989721088</v>
      </c>
      <c r="G248" s="38">
        <f t="shared" si="14"/>
        <v>1.1312193366698486</v>
      </c>
      <c r="H248" s="38">
        <f t="shared" si="15"/>
        <v>116.00828690216611</v>
      </c>
      <c r="I248" s="9"/>
      <c r="J248" s="16"/>
      <c r="K248" s="16"/>
      <c r="L248" s="20"/>
      <c r="M248" s="20"/>
      <c r="P248" s="16"/>
    </row>
    <row r="249" spans="1:16" x14ac:dyDescent="0.25">
      <c r="A249" s="25">
        <v>44919.809027777781</v>
      </c>
      <c r="B249" s="25">
        <v>44919.8125</v>
      </c>
      <c r="C249" s="26">
        <v>3739339.8141006301</v>
      </c>
      <c r="D249" s="27">
        <v>32033.459495999999</v>
      </c>
      <c r="E249" s="26">
        <f t="shared" si="12"/>
        <v>116.7323128046023</v>
      </c>
      <c r="F249" s="38">
        <f t="shared" si="13"/>
        <v>-1.2329597989721088</v>
      </c>
      <c r="G249" s="38">
        <f t="shared" si="14"/>
        <v>1.1312193366698486</v>
      </c>
      <c r="H249" s="38">
        <f t="shared" si="15"/>
        <v>116.63057234230004</v>
      </c>
      <c r="I249" s="9"/>
      <c r="J249" s="16"/>
      <c r="K249" s="16"/>
      <c r="L249" s="20"/>
      <c r="M249" s="20"/>
      <c r="P249" s="16"/>
    </row>
    <row r="250" spans="1:16" x14ac:dyDescent="0.25">
      <c r="A250" s="25">
        <v>44919.8125</v>
      </c>
      <c r="B250" s="25">
        <v>44919.815972222219</v>
      </c>
      <c r="C250" s="26">
        <v>3708011.5953146298</v>
      </c>
      <c r="D250" s="27">
        <v>31036.95782</v>
      </c>
      <c r="E250" s="26">
        <f t="shared" si="12"/>
        <v>119.47084559058212</v>
      </c>
      <c r="F250" s="38">
        <f t="shared" si="13"/>
        <v>-1.2329597989721088</v>
      </c>
      <c r="G250" s="38">
        <f t="shared" si="14"/>
        <v>1.1312193366698486</v>
      </c>
      <c r="H250" s="38">
        <f t="shared" si="15"/>
        <v>119.36910512827986</v>
      </c>
      <c r="I250" s="9"/>
      <c r="J250" s="16"/>
      <c r="K250" s="16"/>
      <c r="L250" s="20"/>
      <c r="M250" s="20"/>
      <c r="P250" s="16"/>
    </row>
    <row r="251" spans="1:16" x14ac:dyDescent="0.25">
      <c r="A251" s="25">
        <v>44919.815972222219</v>
      </c>
      <c r="B251" s="25">
        <v>44919.819444444445</v>
      </c>
      <c r="C251" s="26">
        <v>3703458.92160181</v>
      </c>
      <c r="D251" s="27">
        <v>31824.689747</v>
      </c>
      <c r="E251" s="26">
        <f t="shared" si="12"/>
        <v>116.3706213962674</v>
      </c>
      <c r="F251" s="38">
        <f t="shared" si="13"/>
        <v>-1.2329597989721088</v>
      </c>
      <c r="G251" s="38">
        <f t="shared" si="14"/>
        <v>1.1312193366698486</v>
      </c>
      <c r="H251" s="38">
        <f t="shared" si="15"/>
        <v>116.26888093396514</v>
      </c>
      <c r="I251" s="9"/>
      <c r="J251" s="16"/>
      <c r="K251" s="16"/>
      <c r="L251" s="20"/>
      <c r="M251" s="20"/>
      <c r="P251" s="16"/>
    </row>
    <row r="252" spans="1:16" x14ac:dyDescent="0.25">
      <c r="A252" s="25">
        <v>44919.819444444445</v>
      </c>
      <c r="B252" s="25">
        <v>44919.822916666664</v>
      </c>
      <c r="C252" s="26">
        <v>3697514.2247469798</v>
      </c>
      <c r="D252" s="27">
        <v>32070.457051000001</v>
      </c>
      <c r="E252" s="26">
        <f t="shared" si="12"/>
        <v>115.29346834274962</v>
      </c>
      <c r="F252" s="38">
        <f t="shared" si="13"/>
        <v>-1.2329597989721088</v>
      </c>
      <c r="G252" s="38">
        <f t="shared" si="14"/>
        <v>1.1312193366698486</v>
      </c>
      <c r="H252" s="38">
        <f t="shared" si="15"/>
        <v>115.19172788044736</v>
      </c>
      <c r="I252" s="9"/>
      <c r="J252" s="16"/>
      <c r="K252" s="16"/>
      <c r="L252" s="20"/>
      <c r="M252" s="20"/>
      <c r="P252" s="16"/>
    </row>
    <row r="253" spans="1:16" x14ac:dyDescent="0.25">
      <c r="A253" s="25">
        <v>44919.822916666664</v>
      </c>
      <c r="B253" s="25">
        <v>44919.826388888891</v>
      </c>
      <c r="C253" s="26">
        <v>3632099.1329835602</v>
      </c>
      <c r="D253" s="27">
        <v>31264.499571</v>
      </c>
      <c r="E253" s="26">
        <f t="shared" si="12"/>
        <v>116.17326945327424</v>
      </c>
      <c r="F253" s="38">
        <f t="shared" si="13"/>
        <v>-1.2329597989721088</v>
      </c>
      <c r="G253" s="38">
        <f t="shared" si="14"/>
        <v>1.1312193366698486</v>
      </c>
      <c r="H253" s="38">
        <f t="shared" si="15"/>
        <v>116.07152899097198</v>
      </c>
      <c r="I253" s="9"/>
      <c r="J253" s="16"/>
      <c r="K253" s="16"/>
      <c r="L253" s="20"/>
      <c r="M253" s="20"/>
      <c r="P253" s="16"/>
    </row>
    <row r="254" spans="1:16" x14ac:dyDescent="0.25">
      <c r="A254" s="25">
        <v>44919.826388888891</v>
      </c>
      <c r="B254" s="25">
        <v>44919.829861111109</v>
      </c>
      <c r="C254" s="26">
        <v>3623746.3080736501</v>
      </c>
      <c r="D254" s="27">
        <v>31323.726042999999</v>
      </c>
      <c r="E254" s="26">
        <f t="shared" si="12"/>
        <v>115.68694934629141</v>
      </c>
      <c r="F254" s="38">
        <f t="shared" si="13"/>
        <v>-1.2329597989721088</v>
      </c>
      <c r="G254" s="38">
        <f t="shared" si="14"/>
        <v>1.1312193366698486</v>
      </c>
      <c r="H254" s="38">
        <f t="shared" si="15"/>
        <v>115.58520888398915</v>
      </c>
      <c r="I254" s="9"/>
      <c r="J254" s="16"/>
      <c r="K254" s="16"/>
      <c r="L254" s="20"/>
      <c r="M254" s="20"/>
      <c r="P254" s="16"/>
    </row>
    <row r="255" spans="1:16" x14ac:dyDescent="0.25">
      <c r="A255" s="25">
        <v>44919.829861111109</v>
      </c>
      <c r="B255" s="25">
        <v>44919.833333333336</v>
      </c>
      <c r="C255" s="26">
        <v>3612204.47543266</v>
      </c>
      <c r="D255" s="27">
        <v>31324.282395999999</v>
      </c>
      <c r="E255" s="26">
        <f t="shared" si="12"/>
        <v>115.31643182650933</v>
      </c>
      <c r="F255" s="38">
        <f t="shared" si="13"/>
        <v>-1.2329597989721088</v>
      </c>
      <c r="G255" s="38">
        <f t="shared" si="14"/>
        <v>1.1312193366698486</v>
      </c>
      <c r="H255" s="38">
        <f t="shared" si="15"/>
        <v>115.21469136420707</v>
      </c>
      <c r="I255" s="9"/>
      <c r="J255" s="16"/>
      <c r="K255" s="16"/>
      <c r="L255" s="20"/>
      <c r="M255" s="20"/>
      <c r="P255" s="16"/>
    </row>
    <row r="256" spans="1:16" x14ac:dyDescent="0.25">
      <c r="A256" s="25">
        <v>44919.833333333336</v>
      </c>
      <c r="B256" s="25">
        <v>44919.836805555555</v>
      </c>
      <c r="C256" s="26">
        <v>3497254.16785349</v>
      </c>
      <c r="D256" s="27">
        <v>31520.973979999999</v>
      </c>
      <c r="E256" s="26">
        <f t="shared" si="12"/>
        <v>110.95006677371364</v>
      </c>
      <c r="F256" s="38">
        <f t="shared" si="13"/>
        <v>-1.2329597989721088</v>
      </c>
      <c r="G256" s="38">
        <f t="shared" si="14"/>
        <v>1.1312193366698486</v>
      </c>
      <c r="H256" s="38">
        <f t="shared" si="15"/>
        <v>110.84832631141138</v>
      </c>
      <c r="I256" s="9"/>
      <c r="J256" s="16"/>
      <c r="K256" s="16"/>
      <c r="L256" s="20"/>
      <c r="M256" s="20"/>
      <c r="P256" s="16"/>
    </row>
    <row r="257" spans="1:16" x14ac:dyDescent="0.25">
      <c r="A257" s="25">
        <v>44919.836805555555</v>
      </c>
      <c r="B257" s="25">
        <v>44919.840277777781</v>
      </c>
      <c r="C257" s="26">
        <v>3536651.8113017301</v>
      </c>
      <c r="D257" s="27">
        <v>29321.60801</v>
      </c>
      <c r="E257" s="26">
        <f t="shared" si="12"/>
        <v>120.61588880444658</v>
      </c>
      <c r="F257" s="38">
        <f t="shared" si="13"/>
        <v>-1.2329597989721088</v>
      </c>
      <c r="G257" s="38">
        <f t="shared" si="14"/>
        <v>1.1312193366698486</v>
      </c>
      <c r="H257" s="38">
        <f t="shared" si="15"/>
        <v>120.51414834214432</v>
      </c>
      <c r="I257" s="9"/>
      <c r="J257" s="16"/>
      <c r="K257" s="16"/>
      <c r="L257" s="20"/>
      <c r="M257" s="20"/>
      <c r="P257" s="16"/>
    </row>
    <row r="258" spans="1:16" x14ac:dyDescent="0.25">
      <c r="A258" s="25">
        <v>44919.840277777781</v>
      </c>
      <c r="B258" s="25">
        <v>44919.84375</v>
      </c>
      <c r="C258" s="26">
        <v>3534410.7059482401</v>
      </c>
      <c r="D258" s="27">
        <v>29448.80169</v>
      </c>
      <c r="E258" s="26">
        <f t="shared" si="12"/>
        <v>120.01882939598281</v>
      </c>
      <c r="F258" s="38">
        <f t="shared" si="13"/>
        <v>-1.2329597989721088</v>
      </c>
      <c r="G258" s="38">
        <f t="shared" si="14"/>
        <v>1.1312193366698486</v>
      </c>
      <c r="H258" s="38">
        <f t="shared" si="15"/>
        <v>119.91708893368055</v>
      </c>
      <c r="I258" s="9"/>
      <c r="J258" s="16"/>
      <c r="K258" s="16"/>
      <c r="L258" s="20"/>
      <c r="M258" s="20"/>
      <c r="P258" s="16"/>
    </row>
    <row r="259" spans="1:16" x14ac:dyDescent="0.25">
      <c r="A259" s="25">
        <v>44919.84375</v>
      </c>
      <c r="B259" s="25">
        <v>44919.847222222219</v>
      </c>
      <c r="C259" s="26">
        <v>3526751.5194945098</v>
      </c>
      <c r="D259" s="27">
        <v>30149.579086000002</v>
      </c>
      <c r="E259" s="26">
        <f t="shared" si="12"/>
        <v>116.9751494518264</v>
      </c>
      <c r="F259" s="38">
        <f t="shared" si="13"/>
        <v>-1.2329597989721088</v>
      </c>
      <c r="G259" s="38">
        <f t="shared" si="14"/>
        <v>1.1312193366698486</v>
      </c>
      <c r="H259" s="38">
        <f t="shared" si="15"/>
        <v>116.87340898952414</v>
      </c>
      <c r="I259" s="9"/>
      <c r="J259" s="16"/>
      <c r="K259" s="16"/>
      <c r="L259" s="20"/>
      <c r="M259" s="20"/>
      <c r="P259" s="16"/>
    </row>
    <row r="260" spans="1:16" x14ac:dyDescent="0.25">
      <c r="A260" s="25">
        <v>44919.847222222219</v>
      </c>
      <c r="B260" s="25">
        <v>44919.850694444445</v>
      </c>
      <c r="C260" s="26">
        <v>3488566.0291056102</v>
      </c>
      <c r="D260" s="27">
        <v>29971.998930999998</v>
      </c>
      <c r="E260" s="26">
        <f t="shared" ref="E260:E279" si="16">C260/D260</f>
        <v>116.39417301251106</v>
      </c>
      <c r="F260" s="38">
        <f t="shared" ref="F260:F279" si="17">$M$3</f>
        <v>-1.2329597989721088</v>
      </c>
      <c r="G260" s="38">
        <f t="shared" ref="G260:G279" si="18">$Q$3</f>
        <v>1.1312193366698486</v>
      </c>
      <c r="H260" s="38">
        <f t="shared" ref="H260:H279" si="19">E260+F260+G260</f>
        <v>116.2924325502088</v>
      </c>
      <c r="I260" s="9"/>
      <c r="J260" s="16"/>
      <c r="K260" s="16"/>
      <c r="L260" s="20"/>
      <c r="M260" s="20"/>
      <c r="P260" s="16"/>
    </row>
    <row r="261" spans="1:16" x14ac:dyDescent="0.25">
      <c r="A261" s="25">
        <v>44919.850694444445</v>
      </c>
      <c r="B261" s="25">
        <v>44919.854166666664</v>
      </c>
      <c r="C261" s="26">
        <v>3494511.1100337701</v>
      </c>
      <c r="D261" s="27">
        <v>29769.754711000001</v>
      </c>
      <c r="E261" s="26">
        <f t="shared" si="16"/>
        <v>117.38461213261321</v>
      </c>
      <c r="F261" s="38">
        <f t="shared" si="17"/>
        <v>-1.2329597989721088</v>
      </c>
      <c r="G261" s="38">
        <f t="shared" si="18"/>
        <v>1.1312193366698486</v>
      </c>
      <c r="H261" s="38">
        <f t="shared" si="19"/>
        <v>117.28287167031095</v>
      </c>
      <c r="I261" s="9"/>
      <c r="J261" s="16"/>
      <c r="K261" s="16"/>
      <c r="L261" s="20"/>
      <c r="M261" s="20"/>
      <c r="P261" s="16"/>
    </row>
    <row r="262" spans="1:16" x14ac:dyDescent="0.25">
      <c r="A262" s="25">
        <v>44919.854166666664</v>
      </c>
      <c r="B262" s="25">
        <v>44919.857638888891</v>
      </c>
      <c r="C262" s="26">
        <v>3429133.7693066699</v>
      </c>
      <c r="D262" s="27">
        <v>28965.944727999999</v>
      </c>
      <c r="E262" s="26">
        <f t="shared" si="16"/>
        <v>118.38501390192496</v>
      </c>
      <c r="F262" s="38">
        <f t="shared" si="17"/>
        <v>-1.2329597989721088</v>
      </c>
      <c r="G262" s="38">
        <f t="shared" si="18"/>
        <v>1.1312193366698486</v>
      </c>
      <c r="H262" s="38">
        <f t="shared" si="19"/>
        <v>118.2832734396227</v>
      </c>
      <c r="I262" s="9"/>
      <c r="J262" s="16"/>
      <c r="K262" s="16"/>
      <c r="L262" s="20"/>
      <c r="M262" s="20"/>
      <c r="P262" s="16"/>
    </row>
    <row r="263" spans="1:16" x14ac:dyDescent="0.25">
      <c r="A263" s="25">
        <v>44919.857638888891</v>
      </c>
      <c r="B263" s="25">
        <v>44919.861111111109</v>
      </c>
      <c r="C263" s="26">
        <v>3398074.6666471399</v>
      </c>
      <c r="D263" s="27">
        <v>28945.038433000002</v>
      </c>
      <c r="E263" s="26">
        <f t="shared" si="16"/>
        <v>117.39748332042367</v>
      </c>
      <c r="F263" s="38">
        <f t="shared" si="17"/>
        <v>-1.2329597989721088</v>
      </c>
      <c r="G263" s="38">
        <f t="shared" si="18"/>
        <v>1.1312193366698486</v>
      </c>
      <c r="H263" s="38">
        <f t="shared" si="19"/>
        <v>117.29574285812141</v>
      </c>
      <c r="I263" s="9"/>
      <c r="J263" s="16"/>
      <c r="K263" s="16"/>
      <c r="L263" s="20"/>
      <c r="M263" s="20"/>
      <c r="P263" s="16"/>
    </row>
    <row r="264" spans="1:16" x14ac:dyDescent="0.25">
      <c r="A264" s="25">
        <v>44919.861111111109</v>
      </c>
      <c r="B264" s="25">
        <v>44919.864583333336</v>
      </c>
      <c r="C264" s="26">
        <v>3405555.4747926602</v>
      </c>
      <c r="D264" s="27">
        <v>28494.608387</v>
      </c>
      <c r="E264" s="26">
        <f t="shared" si="16"/>
        <v>119.51578447894603</v>
      </c>
      <c r="F264" s="38">
        <f t="shared" si="17"/>
        <v>-1.2329597989721088</v>
      </c>
      <c r="G264" s="38">
        <f t="shared" si="18"/>
        <v>1.1312193366698486</v>
      </c>
      <c r="H264" s="38">
        <f t="shared" si="19"/>
        <v>119.41404401664377</v>
      </c>
      <c r="I264" s="9"/>
      <c r="J264" s="16"/>
      <c r="K264" s="16"/>
      <c r="L264" s="20"/>
      <c r="M264" s="20"/>
      <c r="P264" s="16"/>
    </row>
    <row r="265" spans="1:16" x14ac:dyDescent="0.25">
      <c r="A265" s="25">
        <v>44919.864583333336</v>
      </c>
      <c r="B265" s="25">
        <v>44919.868055555555</v>
      </c>
      <c r="C265" s="26">
        <v>3402348.96451332</v>
      </c>
      <c r="D265" s="27">
        <v>29223.879461</v>
      </c>
      <c r="E265" s="26">
        <f t="shared" si="16"/>
        <v>116.42359013469927</v>
      </c>
      <c r="F265" s="38">
        <f t="shared" si="17"/>
        <v>-1.2329597989721088</v>
      </c>
      <c r="G265" s="38">
        <f t="shared" si="18"/>
        <v>1.1312193366698486</v>
      </c>
      <c r="H265" s="38">
        <f t="shared" si="19"/>
        <v>116.32184967239701</v>
      </c>
      <c r="I265" s="9"/>
      <c r="J265" s="16"/>
      <c r="K265" s="16"/>
      <c r="L265" s="20"/>
      <c r="M265" s="20"/>
      <c r="P265" s="16"/>
    </row>
    <row r="266" spans="1:16" x14ac:dyDescent="0.25">
      <c r="A266" s="25">
        <v>44919.868055555555</v>
      </c>
      <c r="B266" s="25">
        <v>44919.871527777781</v>
      </c>
      <c r="C266" s="26">
        <v>3385207.7777793198</v>
      </c>
      <c r="D266" s="27">
        <v>28665.653246000002</v>
      </c>
      <c r="E266" s="26">
        <f t="shared" si="16"/>
        <v>118.0928182144843</v>
      </c>
      <c r="F266" s="38">
        <f t="shared" si="17"/>
        <v>-1.2329597989721088</v>
      </c>
      <c r="G266" s="38">
        <f t="shared" si="18"/>
        <v>1.1312193366698486</v>
      </c>
      <c r="H266" s="38">
        <f t="shared" si="19"/>
        <v>117.99107775218204</v>
      </c>
      <c r="I266" s="9"/>
      <c r="J266" s="16"/>
      <c r="K266" s="16"/>
      <c r="L266" s="20"/>
      <c r="M266" s="20"/>
      <c r="P266" s="16"/>
    </row>
    <row r="267" spans="1:16" x14ac:dyDescent="0.25">
      <c r="A267" s="25">
        <v>44919.871527777781</v>
      </c>
      <c r="B267" s="25">
        <v>44919.875</v>
      </c>
      <c r="C267" s="26">
        <v>3465077.0193541702</v>
      </c>
      <c r="D267" s="27">
        <v>30310.083627</v>
      </c>
      <c r="E267" s="26">
        <f t="shared" si="16"/>
        <v>114.32093233380277</v>
      </c>
      <c r="F267" s="38">
        <f t="shared" si="17"/>
        <v>-1.2329597989721088</v>
      </c>
      <c r="G267" s="38">
        <f t="shared" si="18"/>
        <v>1.1312193366698486</v>
      </c>
      <c r="H267" s="38">
        <f t="shared" si="19"/>
        <v>114.21919187150051</v>
      </c>
      <c r="I267" s="9"/>
      <c r="J267" s="16"/>
      <c r="K267" s="16"/>
      <c r="L267" s="20"/>
      <c r="M267" s="20"/>
      <c r="P267" s="16"/>
    </row>
    <row r="268" spans="1:16" x14ac:dyDescent="0.25">
      <c r="A268" s="25">
        <v>44919.875</v>
      </c>
      <c r="B268" s="25">
        <v>44919.878472222219</v>
      </c>
      <c r="C268" s="26">
        <v>3428824.6472620801</v>
      </c>
      <c r="D268" s="27">
        <v>29382.154266000001</v>
      </c>
      <c r="E268" s="26">
        <f t="shared" si="16"/>
        <v>116.69752381736679</v>
      </c>
      <c r="F268" s="38">
        <f t="shared" si="17"/>
        <v>-1.2329597989721088</v>
      </c>
      <c r="G268" s="38">
        <f t="shared" si="18"/>
        <v>1.1312193366698486</v>
      </c>
      <c r="H268" s="38">
        <f t="shared" si="19"/>
        <v>116.59578335506453</v>
      </c>
      <c r="I268" s="9"/>
      <c r="J268" s="16"/>
      <c r="K268" s="16"/>
      <c r="L268" s="20"/>
      <c r="M268" s="20"/>
      <c r="P268" s="16"/>
    </row>
    <row r="269" spans="1:16" x14ac:dyDescent="0.25">
      <c r="A269" s="25">
        <v>44919.878472222219</v>
      </c>
      <c r="B269" s="25">
        <v>44919.881944444445</v>
      </c>
      <c r="C269" s="26">
        <v>3387535.6420956501</v>
      </c>
      <c r="D269" s="27">
        <v>28792.267836999999</v>
      </c>
      <c r="E269" s="26">
        <f t="shared" si="16"/>
        <v>117.65435294202283</v>
      </c>
      <c r="F269" s="38">
        <f t="shared" si="17"/>
        <v>-1.2329597989721088</v>
      </c>
      <c r="G269" s="38">
        <f t="shared" si="18"/>
        <v>1.1312193366698486</v>
      </c>
      <c r="H269" s="38">
        <f t="shared" si="19"/>
        <v>117.55261247972057</v>
      </c>
      <c r="I269" s="9"/>
      <c r="J269" s="16"/>
      <c r="K269" s="16"/>
      <c r="L269" s="20"/>
      <c r="M269" s="20"/>
      <c r="P269" s="16"/>
    </row>
    <row r="270" spans="1:16" x14ac:dyDescent="0.25">
      <c r="A270" s="25">
        <v>44919.881944444445</v>
      </c>
      <c r="B270" s="25">
        <v>44919.885416666664</v>
      </c>
      <c r="C270" s="26">
        <v>3566509.4243913</v>
      </c>
      <c r="D270" s="27">
        <v>29607.573816</v>
      </c>
      <c r="E270" s="26">
        <f t="shared" si="16"/>
        <v>120.45936105929592</v>
      </c>
      <c r="F270" s="38">
        <f t="shared" si="17"/>
        <v>-1.2329597989721088</v>
      </c>
      <c r="G270" s="38">
        <f t="shared" si="18"/>
        <v>1.1312193366698486</v>
      </c>
      <c r="H270" s="38">
        <f t="shared" si="19"/>
        <v>120.35762059699366</v>
      </c>
      <c r="I270" s="9"/>
      <c r="J270" s="16"/>
      <c r="K270" s="16"/>
      <c r="L270" s="20"/>
      <c r="M270" s="20"/>
      <c r="P270" s="16"/>
    </row>
    <row r="271" spans="1:16" x14ac:dyDescent="0.25">
      <c r="A271" s="25">
        <v>44919.885416666664</v>
      </c>
      <c r="B271" s="25">
        <v>44919.888888888891</v>
      </c>
      <c r="C271" s="26">
        <v>3615279.9405502002</v>
      </c>
      <c r="D271" s="27">
        <v>30075.884994</v>
      </c>
      <c r="E271" s="26">
        <f t="shared" si="16"/>
        <v>120.20527213983668</v>
      </c>
      <c r="F271" s="38">
        <f t="shared" si="17"/>
        <v>-1.2329597989721088</v>
      </c>
      <c r="G271" s="38">
        <f t="shared" si="18"/>
        <v>1.1312193366698486</v>
      </c>
      <c r="H271" s="38">
        <f t="shared" si="19"/>
        <v>120.10353167753442</v>
      </c>
      <c r="I271" s="9"/>
      <c r="J271" s="16"/>
      <c r="K271" s="16"/>
      <c r="L271" s="20"/>
      <c r="M271" s="20"/>
      <c r="P271" s="16"/>
    </row>
    <row r="272" spans="1:16" x14ac:dyDescent="0.25">
      <c r="A272" s="25">
        <v>44919.888888888891</v>
      </c>
      <c r="B272" s="25">
        <v>44919.892361111109</v>
      </c>
      <c r="C272" s="26">
        <v>3645400.9961117301</v>
      </c>
      <c r="D272" s="27">
        <v>30637.767940999998</v>
      </c>
      <c r="E272" s="26">
        <f t="shared" si="16"/>
        <v>118.98389605704241</v>
      </c>
      <c r="F272" s="38">
        <f t="shared" si="17"/>
        <v>-1.2329597989721088</v>
      </c>
      <c r="G272" s="38">
        <f t="shared" si="18"/>
        <v>1.1312193366698486</v>
      </c>
      <c r="H272" s="38">
        <f t="shared" si="19"/>
        <v>118.88215559474015</v>
      </c>
      <c r="I272" s="9"/>
      <c r="J272" s="16"/>
      <c r="K272" s="16"/>
      <c r="L272" s="20"/>
      <c r="M272" s="20"/>
      <c r="P272" s="16"/>
    </row>
    <row r="273" spans="1:16" x14ac:dyDescent="0.25">
      <c r="A273" s="25">
        <v>44919.892361111109</v>
      </c>
      <c r="B273" s="25">
        <v>44919.895833333336</v>
      </c>
      <c r="C273" s="26">
        <v>3499485.2731530401</v>
      </c>
      <c r="D273" s="27">
        <v>29316.798432</v>
      </c>
      <c r="E273" s="26">
        <f t="shared" si="16"/>
        <v>119.36792079360434</v>
      </c>
      <c r="F273" s="38">
        <f t="shared" si="17"/>
        <v>-1.2329597989721088</v>
      </c>
      <c r="G273" s="38">
        <f t="shared" si="18"/>
        <v>1.1312193366698486</v>
      </c>
      <c r="H273" s="38">
        <f t="shared" si="19"/>
        <v>119.26618033130208</v>
      </c>
      <c r="I273" s="9"/>
      <c r="J273" s="16"/>
      <c r="K273" s="16"/>
      <c r="L273" s="20"/>
      <c r="M273" s="20"/>
      <c r="P273" s="16"/>
    </row>
    <row r="274" spans="1:16" x14ac:dyDescent="0.25">
      <c r="A274" s="25">
        <v>44919.895833333336</v>
      </c>
      <c r="B274" s="25">
        <v>44919.899305555555</v>
      </c>
      <c r="C274" s="26">
        <v>3502682.05718497</v>
      </c>
      <c r="D274" s="27">
        <v>30118.375044</v>
      </c>
      <c r="E274" s="26">
        <f t="shared" si="16"/>
        <v>116.29717911633327</v>
      </c>
      <c r="F274" s="38">
        <f t="shared" si="17"/>
        <v>-1.2329597989721088</v>
      </c>
      <c r="G274" s="38">
        <f t="shared" si="18"/>
        <v>1.1312193366698486</v>
      </c>
      <c r="H274" s="38">
        <f t="shared" si="19"/>
        <v>116.19543865403101</v>
      </c>
      <c r="I274" s="9"/>
      <c r="J274" s="16"/>
      <c r="K274" s="16"/>
      <c r="L274" s="20"/>
      <c r="M274" s="20"/>
      <c r="P274" s="16"/>
    </row>
    <row r="275" spans="1:16" x14ac:dyDescent="0.25">
      <c r="A275" s="25">
        <v>44919.899305555555</v>
      </c>
      <c r="B275" s="25">
        <v>44919.902777777781</v>
      </c>
      <c r="C275" s="26">
        <v>3492420.1139221098</v>
      </c>
      <c r="D275" s="27">
        <v>29954.831193000002</v>
      </c>
      <c r="E275" s="26">
        <f t="shared" si="16"/>
        <v>116.58954415133664</v>
      </c>
      <c r="F275" s="38">
        <f t="shared" si="17"/>
        <v>-1.2329597989721088</v>
      </c>
      <c r="G275" s="38">
        <f t="shared" si="18"/>
        <v>1.1312193366698486</v>
      </c>
      <c r="H275" s="38">
        <f t="shared" si="19"/>
        <v>116.48780368903438</v>
      </c>
      <c r="I275" s="9"/>
      <c r="J275" s="16"/>
      <c r="K275" s="16"/>
      <c r="L275" s="20"/>
      <c r="M275" s="20"/>
      <c r="P275" s="16"/>
    </row>
    <row r="276" spans="1:16" x14ac:dyDescent="0.25">
      <c r="A276" s="25">
        <v>44919.902777777781</v>
      </c>
      <c r="B276" s="25">
        <v>44919.90625</v>
      </c>
      <c r="C276" s="26">
        <v>3493934.81999062</v>
      </c>
      <c r="D276" s="27">
        <v>30436.193229</v>
      </c>
      <c r="E276" s="26">
        <f t="shared" si="16"/>
        <v>114.79539486763258</v>
      </c>
      <c r="F276" s="38">
        <f t="shared" si="17"/>
        <v>-1.2329597989721088</v>
      </c>
      <c r="G276" s="38">
        <f t="shared" si="18"/>
        <v>1.1312193366698486</v>
      </c>
      <c r="H276" s="38">
        <f t="shared" si="19"/>
        <v>114.69365440533032</v>
      </c>
      <c r="I276" s="9"/>
      <c r="J276" s="16"/>
      <c r="K276" s="16"/>
      <c r="L276" s="20"/>
      <c r="M276" s="20"/>
      <c r="P276" s="16"/>
    </row>
    <row r="277" spans="1:16" x14ac:dyDescent="0.25">
      <c r="A277" s="25">
        <v>44919.90625</v>
      </c>
      <c r="B277" s="25">
        <v>44919.909722222219</v>
      </c>
      <c r="C277" s="26">
        <v>3619675.9842588599</v>
      </c>
      <c r="D277" s="27">
        <v>30410.880623000001</v>
      </c>
      <c r="E277" s="26">
        <f t="shared" si="16"/>
        <v>119.02568784940969</v>
      </c>
      <c r="F277" s="38">
        <f t="shared" si="17"/>
        <v>-1.2329597989721088</v>
      </c>
      <c r="G277" s="38">
        <f t="shared" si="18"/>
        <v>1.1312193366698486</v>
      </c>
      <c r="H277" s="38">
        <f t="shared" si="19"/>
        <v>118.92394738710743</v>
      </c>
      <c r="I277" s="9"/>
      <c r="J277" s="16"/>
      <c r="K277" s="16"/>
      <c r="L277" s="20"/>
      <c r="M277" s="20"/>
      <c r="P277" s="16"/>
    </row>
    <row r="278" spans="1:16" x14ac:dyDescent="0.25">
      <c r="A278" s="25">
        <v>44919.909722222219</v>
      </c>
      <c r="B278" s="25">
        <v>44919.913194444445</v>
      </c>
      <c r="C278" s="26">
        <v>3566004.1694084201</v>
      </c>
      <c r="D278" s="27">
        <v>30316.663026999999</v>
      </c>
      <c r="E278" s="26">
        <f t="shared" si="16"/>
        <v>117.62522036915934</v>
      </c>
      <c r="F278" s="38">
        <f t="shared" si="17"/>
        <v>-1.2329597989721088</v>
      </c>
      <c r="G278" s="38">
        <f t="shared" si="18"/>
        <v>1.1312193366698486</v>
      </c>
      <c r="H278" s="38">
        <f t="shared" si="19"/>
        <v>117.52347990685708</v>
      </c>
      <c r="I278" s="9"/>
      <c r="J278" s="16"/>
      <c r="K278" s="16"/>
      <c r="L278" s="20"/>
      <c r="M278" s="20"/>
      <c r="P278" s="16"/>
    </row>
    <row r="279" spans="1:16" x14ac:dyDescent="0.25">
      <c r="A279" s="25">
        <v>44919.913194444445</v>
      </c>
      <c r="B279" s="25">
        <v>44919.916666666664</v>
      </c>
      <c r="C279" s="26">
        <v>3436110.4782265802</v>
      </c>
      <c r="D279" s="27">
        <v>30890.531099</v>
      </c>
      <c r="E279" s="26">
        <f t="shared" si="16"/>
        <v>111.23507288412452</v>
      </c>
      <c r="F279" s="38">
        <f t="shared" si="17"/>
        <v>-1.2329597989721088</v>
      </c>
      <c r="G279" s="38">
        <f t="shared" si="18"/>
        <v>1.1312193366698486</v>
      </c>
      <c r="H279" s="38">
        <f t="shared" si="19"/>
        <v>111.13333242182226</v>
      </c>
      <c r="I279" s="9"/>
      <c r="J279" s="16"/>
      <c r="K279" s="16"/>
      <c r="L279" s="20"/>
      <c r="M279" s="20"/>
      <c r="P279" s="16"/>
    </row>
    <row r="280" spans="1:16" x14ac:dyDescent="0.25">
      <c r="A280" s="20"/>
      <c r="L280"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Monthly Non-Performance Charges</vt:lpstr>
      <vt:lpstr>Bonus Rates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Morelli, Lisa K.</dc:creator>
  <cp:lastModifiedBy>SMK</cp:lastModifiedBy>
  <dcterms:created xsi:type="dcterms:W3CDTF">2023-04-05T02:54:08Z</dcterms:created>
  <dcterms:modified xsi:type="dcterms:W3CDTF">2024-03-11T13:16:22Z</dcterms:modified>
</cp:coreProperties>
</file>